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75" windowWidth="1932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93" i="1"/>
  <c r="D388"/>
  <c r="D379"/>
  <c r="D375"/>
  <c r="D352"/>
  <c r="D347"/>
  <c r="D332"/>
  <c r="D331"/>
  <c r="D330"/>
  <c r="D329"/>
  <c r="D328"/>
  <c r="A219"/>
  <c r="A193"/>
  <c r="A192"/>
  <c r="A191"/>
  <c r="D80"/>
  <c r="D55"/>
  <c r="D87" s="1"/>
  <c r="D44"/>
  <c r="D43" s="1"/>
  <c r="D69" l="1"/>
  <c r="D68"/>
  <c r="D94"/>
  <c r="A662"/>
  <c r="A661"/>
  <c r="A660"/>
  <c r="A659"/>
  <c r="A658"/>
  <c r="A657"/>
  <c r="A200"/>
  <c r="A199"/>
  <c r="A198"/>
  <c r="A197"/>
  <c r="A196"/>
  <c r="A195"/>
</calcChain>
</file>

<file path=xl/sharedStrings.xml><?xml version="1.0" encoding="utf-8"?>
<sst xmlns="http://schemas.openxmlformats.org/spreadsheetml/2006/main" count="1420" uniqueCount="740">
  <si>
    <r>
      <t>Муниципальные услуги, представляющиеся образовательными организациями, реализующими программу дошкольного образования в электронном виде посредством Единого портала государственных и муниципальных услуг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(количество)</t>
    </r>
  </si>
  <si>
    <r>
      <t>Образовательные организации, реализующие программу дошкольного образования, производящие зачисление в образовательную организацию детей посредством электронной очереди при муниципальном образовании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(количество)</t>
    </r>
  </si>
  <si>
    <r>
      <t xml:space="preserve">Образовательные организации, реализующие программу дошкольного образования, имеющие свои официальные сайты </t>
    </r>
    <r>
      <rPr>
        <i/>
        <sz val="12"/>
        <rFont val="Times New Roman"/>
        <family val="1"/>
        <charset val="204"/>
      </rPr>
      <t>(количество)</t>
    </r>
  </si>
  <si>
    <r>
      <t xml:space="preserve">ОБЪЕКТЫ КУЛЬТУРНОГО НАСЛЕДИЯ </t>
    </r>
    <r>
      <rPr>
        <sz val="12"/>
        <color indexed="8"/>
        <rFont val="Times New Roman"/>
        <family val="1"/>
        <charset val="204"/>
      </rPr>
      <t>(</t>
    </r>
    <r>
      <rPr>
        <i/>
        <sz val="12"/>
        <color indexed="8"/>
        <rFont val="Times New Roman"/>
        <family val="1"/>
        <charset val="204"/>
      </rPr>
      <t>находящиеся в муниципальной собственности и требующие консервации или реставрации, в общем количестве объектов культурного наследия, находящихся в муниципальной собственности)</t>
    </r>
  </si>
  <si>
    <r>
      <t xml:space="preserve">ТУРИСТСКО-РЕКРЕАЦИОННЫЙ КОМПЛЕКС </t>
    </r>
    <r>
      <rPr>
        <sz val="12"/>
        <color indexed="8"/>
        <rFont val="Times New Roman"/>
        <family val="1"/>
        <charset val="204"/>
      </rPr>
      <t>(</t>
    </r>
    <r>
      <rPr>
        <i/>
        <sz val="12"/>
        <color indexed="8"/>
        <rFont val="Times New Roman"/>
        <family val="1"/>
        <charset val="204"/>
      </rPr>
      <t>обеспечение объектами инженерной инфраструктуры)</t>
    </r>
  </si>
  <si>
    <t>Численность граждан, организованных групп, учавствующих в экскурсионных маршрутах и мероприятиях в сфере паломнического туризма</t>
  </si>
  <si>
    <t xml:space="preserve">Численность граждан России, въезжающих на территорию муниципального образования с туристскими целями </t>
  </si>
  <si>
    <t xml:space="preserve">Численность иностранных граждан, въезжающих на территорию муниципального образования с туристскими целями </t>
  </si>
  <si>
    <t>объем оказанных населению туристских услуг, в том числе платных</t>
  </si>
  <si>
    <t>объем оказанных населению услуг гостиниц и аналогичных средств размещения</t>
  </si>
  <si>
    <t>единиц</t>
  </si>
  <si>
    <t>тыс.руб.</t>
  </si>
  <si>
    <t>руб. на 1 жителя</t>
  </si>
  <si>
    <t>т/год (м3/год)</t>
  </si>
  <si>
    <t>руб./год</t>
  </si>
  <si>
    <t>га/10 тыс.чел.</t>
  </si>
  <si>
    <t xml:space="preserve"> тыс. кв. м.</t>
  </si>
  <si>
    <t xml:space="preserve"> тыс. кв. м./год</t>
  </si>
  <si>
    <t>тыс. км</t>
  </si>
  <si>
    <t>единиц/ тыс. кв. м.</t>
  </si>
  <si>
    <t xml:space="preserve"> чел.</t>
  </si>
  <si>
    <t xml:space="preserve">удельный вес детей инвалидов в общей численности воспитанников, образовательных организаций, реализующих программу дошкольного образования </t>
  </si>
  <si>
    <t>удельный вес детей инвалидов в общей численности воспитанников, образовательных организаций, реализующих программу дошкольного образования</t>
  </si>
  <si>
    <t>руб.</t>
  </si>
  <si>
    <r>
      <t xml:space="preserve">Интернет </t>
    </r>
    <r>
      <rPr>
        <i/>
        <sz val="11"/>
        <rFont val="Times New Roman"/>
        <family val="1"/>
        <charset val="204"/>
      </rPr>
      <t>(количество подключенных)в том числе обеспечивающих контент-фильтрацию Интернет-трафика</t>
    </r>
  </si>
  <si>
    <t>число посещений в смену</t>
  </si>
  <si>
    <t>число читателей</t>
  </si>
  <si>
    <t>число участников</t>
  </si>
  <si>
    <t>число учащихся</t>
  </si>
  <si>
    <t>число зрителей/число участников</t>
  </si>
  <si>
    <t>число мест в залах</t>
  </si>
  <si>
    <t>доля доступных для людей с ограниченными физическими возможностями объектов туристской индустрии и экскурсионных объектов в общем объёме объектов туристской индустрии и экскурсионных объектовы, расположенных в муниципальном образовании</t>
  </si>
  <si>
    <t>тыс.куб.м/год</t>
  </si>
  <si>
    <t>тыс.т./год</t>
  </si>
  <si>
    <t>млн.куб.м/год</t>
  </si>
  <si>
    <t>га</t>
  </si>
  <si>
    <t xml:space="preserve">Административный центр </t>
  </si>
  <si>
    <t>Контактная информация</t>
  </si>
  <si>
    <t>Почтовый индекс</t>
  </si>
  <si>
    <t xml:space="preserve">Телефонный код района </t>
  </si>
  <si>
    <t>Адрес электронной почты</t>
  </si>
  <si>
    <t>Почтовый адрес администрации муниципального района</t>
  </si>
  <si>
    <t>показатель</t>
  </si>
  <si>
    <t>значение</t>
  </si>
  <si>
    <t>Историческая справка</t>
  </si>
  <si>
    <t>Памятники архитектуры/туристические маршруты</t>
  </si>
  <si>
    <t>Административно-территориальное деление</t>
  </si>
  <si>
    <t>поселения</t>
  </si>
  <si>
    <t>населенные пункты</t>
  </si>
  <si>
    <t>Муниципальные финансы</t>
  </si>
  <si>
    <t>Муниципальная собственность</t>
  </si>
  <si>
    <t>Население</t>
  </si>
  <si>
    <t>демография</t>
  </si>
  <si>
    <t>занятость</t>
  </si>
  <si>
    <t>СМИ</t>
  </si>
  <si>
    <t>Природно –географическая характеристика</t>
  </si>
  <si>
    <t>расположение</t>
  </si>
  <si>
    <t>границы</t>
  </si>
  <si>
    <t>площадь</t>
  </si>
  <si>
    <t>заповедники</t>
  </si>
  <si>
    <t>климатические условия</t>
  </si>
  <si>
    <t>транспортное удаление административного центра муниципального образования</t>
  </si>
  <si>
    <t>от ближайшей ж/д станции</t>
  </si>
  <si>
    <t>от ближайшего аэропорта</t>
  </si>
  <si>
    <t>от речного порта (причала)</t>
  </si>
  <si>
    <t>природные ресурсы</t>
  </si>
  <si>
    <t>минерально-сырьевые</t>
  </si>
  <si>
    <t>реки / озёра/ болота</t>
  </si>
  <si>
    <t>животный мир</t>
  </si>
  <si>
    <t>леса</t>
  </si>
  <si>
    <t>др.</t>
  </si>
  <si>
    <t>МУНИЦИПАЛЬНЫЕ ФИНАНСЫ</t>
  </si>
  <si>
    <t>Поступило налоговых доходов в бюджетную систему РФ от налогоплательщиков муниципального образования - всего</t>
  </si>
  <si>
    <t>Доходы местного бюджета - всего</t>
  </si>
  <si>
    <t>налог на доходы физических лиц</t>
  </si>
  <si>
    <t>налоги на совокупный доход</t>
  </si>
  <si>
    <t>налоги на имущество физических лиц</t>
  </si>
  <si>
    <t>земельный налог</t>
  </si>
  <si>
    <t>прочие налоги, пошлины и сборы</t>
  </si>
  <si>
    <t>арендная плата за земли</t>
  </si>
  <si>
    <t>доходы от сдачи в аренду муниципальной собственности</t>
  </si>
  <si>
    <t>прочие неналоговые доходы</t>
  </si>
  <si>
    <t>из них на:</t>
  </si>
  <si>
    <t xml:space="preserve">общегосударственные вопросы </t>
  </si>
  <si>
    <t xml:space="preserve">национальную оборону </t>
  </si>
  <si>
    <t xml:space="preserve">национальную безопасность и правоохранительную деятельность </t>
  </si>
  <si>
    <t xml:space="preserve">национальную экономику </t>
  </si>
  <si>
    <t xml:space="preserve">жилищно-коммунальное хозяйство </t>
  </si>
  <si>
    <t xml:space="preserve">охрану окружающей среды </t>
  </si>
  <si>
    <t>образование</t>
  </si>
  <si>
    <t>культуру</t>
  </si>
  <si>
    <t xml:space="preserve">здравоохранение и спорт </t>
  </si>
  <si>
    <t xml:space="preserve">социальную политику </t>
  </si>
  <si>
    <t>ПЕРСПЕКТИВНОЕ РАЗВИТИЕ</t>
  </si>
  <si>
    <t>ПРИОРИТЕТНЫЕ ПРОЕКТЫ</t>
  </si>
  <si>
    <t>ОБЪЁМЫ ФИНАНСИРОВАНИЯ</t>
  </si>
  <si>
    <t>ЭТАПЫ РЕАЛИЗАЦИИ</t>
  </si>
  <si>
    <t>ГОСУДАРСТВЕННЫЕ (МУНИЦИПАЛЬНЫЕ) ПРОГРАММЫ</t>
  </si>
  <si>
    <t>ФЕДЕРАЛЬНЫЕ ПРОГРАММЫ</t>
  </si>
  <si>
    <t>удельный вес расходов на реализацию программ в бюджете муниципального образования</t>
  </si>
  <si>
    <t>количество программ</t>
  </si>
  <si>
    <t>наименование программы</t>
  </si>
  <si>
    <t xml:space="preserve">объем бюджетных ассигнований, предусмотренных на реализацию программ в местном бюджете за счёт средств бюджетов различных уровней </t>
  </si>
  <si>
    <t>объем бюджетных ассигнований, предусмотренных на реализацию муниципальных программ в местном бюджете за счёт средств бюджетов различных уровней (с 2015 года)</t>
  </si>
  <si>
    <t>удельный вес расходов на реализацию муниципальных программ в бюджете муниципального образования (с 2015 года)</t>
  </si>
  <si>
    <t>РЕГИОНАЛЬНЫЕ ПРОГРАММЫ</t>
  </si>
  <si>
    <t>РАЙОННЫЕ /ГОРОДСКИЕ ПРОГРАММЫ</t>
  </si>
  <si>
    <t>ИНВЕСТИЦИИ</t>
  </si>
  <si>
    <t>АГРОПРОМЫШЛЕННЫЙ КОМПЛЕКС И ПРИРОДОПОЛЬЗОВАНИЕ</t>
  </si>
  <si>
    <t>СЕЛЬСКОЕ ХОЗЯЙСТВО</t>
  </si>
  <si>
    <t>рыболовство</t>
  </si>
  <si>
    <t>животноводство</t>
  </si>
  <si>
    <t>растениеводство</t>
  </si>
  <si>
    <t>от транспорта</t>
  </si>
  <si>
    <t>от предприятий ЖКХ</t>
  </si>
  <si>
    <t>Индекс загрязнения атмосферы</t>
  </si>
  <si>
    <t>Объем уловленных и обезвреженных загрязняющих веществ</t>
  </si>
  <si>
    <t>Количество предприятий, сбрасывающих неочищенные и недостаточно очищенные сточные воды в водоемы и на рельеф местности</t>
  </si>
  <si>
    <t>Количество предприятий, имеющих решение о предоставлении водного объекта в пользование</t>
  </si>
  <si>
    <t>Объем сброса сточных вод</t>
  </si>
  <si>
    <t>нормативно очищенных</t>
  </si>
  <si>
    <r>
      <t>неочищенных</t>
    </r>
    <r>
      <rPr>
        <sz val="12"/>
        <color indexed="8"/>
        <rFont val="Vrinda"/>
        <family val="2"/>
      </rPr>
      <t xml:space="preserve"> </t>
    </r>
    <r>
      <rPr>
        <sz val="12"/>
        <color indexed="8"/>
        <rFont val="Times New Roman"/>
        <family val="1"/>
        <charset val="204"/>
      </rPr>
      <t>и</t>
    </r>
    <r>
      <rPr>
        <sz val="12"/>
        <color indexed="8"/>
        <rFont val="Vrinda"/>
        <family val="2"/>
      </rPr>
      <t xml:space="preserve"> </t>
    </r>
    <r>
      <rPr>
        <sz val="12"/>
        <color indexed="8"/>
        <rFont val="Times New Roman"/>
        <family val="1"/>
        <charset val="204"/>
      </rPr>
      <t>недостаточно</t>
    </r>
    <r>
      <rPr>
        <sz val="12"/>
        <color indexed="8"/>
        <rFont val="Vrinda"/>
        <family val="2"/>
      </rPr>
      <t xml:space="preserve"> </t>
    </r>
  </si>
  <si>
    <t>Наличие очистных сооружений</t>
  </si>
  <si>
    <t>количество</t>
  </si>
  <si>
    <t>суммарная мощность</t>
  </si>
  <si>
    <t>Сумма платежей предприятий муниципального образования за загрязнение окружающей среды</t>
  </si>
  <si>
    <t>Наличие организованной системы сбора, вывоза, утилизации и размещения отходов</t>
  </si>
  <si>
    <t>Наличие полигонов ТБО, отвечающих требованиям природоохранного законодательства РФ</t>
  </si>
  <si>
    <t>Наличие объектов накопления и сортировки отходов</t>
  </si>
  <si>
    <t>Количество юридических лиц и индивидуальных предпринимателей, осуществляющих сбор, вывоз, размещение и захоронение отходов</t>
  </si>
  <si>
    <t>Объём образованных отходов производства и потребления</t>
  </si>
  <si>
    <t>от предприятия</t>
  </si>
  <si>
    <t>от населения</t>
  </si>
  <si>
    <t>Объём отходов производства и потребления, извлечённых для вторичной переработки</t>
  </si>
  <si>
    <t>Количество юридических лиц и индивидуальных предпринимателей, осуществляющих сортировку, обезвреживание, утилизацию и переработку отходов производства и потребления</t>
  </si>
  <si>
    <t xml:space="preserve">СТРОИТЕЛЬСТВО И ИНФРАСТРУКТУРА </t>
  </si>
  <si>
    <t>СТРОИТЕЛЬСТВО</t>
  </si>
  <si>
    <t>ДОРОГИ</t>
  </si>
  <si>
    <t>ТРАНСПОРТ И СВЯЗЬ</t>
  </si>
  <si>
    <t>КОММУНАЛЬНАЯ ИНФРАСТРУКТУРА</t>
  </si>
  <si>
    <t>ЖИЛИЩНЫЙ ФОНД</t>
  </si>
  <si>
    <t>БЛАГОУСТРОЙСТВО</t>
  </si>
  <si>
    <t>ПЛОЩАДЬ ЗЕМЕЛЬНЫХ УЧАСТКОВ, ПРЕДОСТАВЛЕННЫХ ДЛЯ СТРОИТЕЛЬСТВА</t>
  </si>
  <si>
    <t>промышленное строительство</t>
  </si>
  <si>
    <t>развитие застроенных территорий</t>
  </si>
  <si>
    <t>здания</t>
  </si>
  <si>
    <t>индивидуальное строительство</t>
  </si>
  <si>
    <t>комплексное освоение</t>
  </si>
  <si>
    <t>для объектов жилищного строительства – в  теч. 3 лет с момента предоставления зем. уч-ка</t>
  </si>
  <si>
    <t>для объектов капитального строительства – в теч. 5 лет с момента предоставления зем. уч-ка</t>
  </si>
  <si>
    <t>ВВОД ЖИЛЬЯ</t>
  </si>
  <si>
    <t>общая площадь</t>
  </si>
  <si>
    <t>многоквартирный жилищный фонд</t>
  </si>
  <si>
    <t>из него жильё, соответствующее стандартам  экономического класса</t>
  </si>
  <si>
    <t>введено жилых зданий за счёт средств</t>
  </si>
  <si>
    <t>Федерального бюджета</t>
  </si>
  <si>
    <t>Областного бюджета</t>
  </si>
  <si>
    <t>Местного бюджета</t>
  </si>
  <si>
    <t>индивидуальный жилищный фонд</t>
  </si>
  <si>
    <t>для целей коммерческого найма</t>
  </si>
  <si>
    <t>в собственности муниципальных районов</t>
  </si>
  <si>
    <t>с асфальтобетонным покрытием</t>
  </si>
  <si>
    <t>с цементно-бетонным покрытием</t>
  </si>
  <si>
    <t>с гравийным покрытием</t>
  </si>
  <si>
    <t xml:space="preserve">грунтовые дороги </t>
  </si>
  <si>
    <t>в собственности поселений</t>
  </si>
  <si>
    <t>протяженность дорог, в отношении которых проведён текущий ремонт</t>
  </si>
  <si>
    <t>протяженность дорог, в отношении которых проведён капитальный ремонт</t>
  </si>
  <si>
    <t>ТРАНСПОРТ</t>
  </si>
  <si>
    <t>Воздушный</t>
  </si>
  <si>
    <t>СВЯЗЬ</t>
  </si>
  <si>
    <t>ЭЛЕКТРОСНАБЖЕНИЕ</t>
  </si>
  <si>
    <t>Общая протяженность электрических сетей</t>
  </si>
  <si>
    <t>Количество домовладений (квартир), имеющих техническую возможность присоединения к сетям электроснабжения</t>
  </si>
  <si>
    <t>Количество домовладений (квартир), подключенных к сетям централизованного электроснабжения</t>
  </si>
  <si>
    <t>Количество домовладений (квартир), подключенных к сетям от локальных источников электроснабжения (ДЭС, ГТЭС, ГПЭС)</t>
  </si>
  <si>
    <t>Количество домовладений (квартир), не имеющих доступа к электроснабжению</t>
  </si>
  <si>
    <t>в том числе подлежат электрификации</t>
  </si>
  <si>
    <t>Общая протяженность водопроводных сетей</t>
  </si>
  <si>
    <t>Количество домовладений (квартир), имеющих техническую возможность присоединения к сетям централизованного водоснабжения</t>
  </si>
  <si>
    <t>Количество домовладений (квартир), подключенных к сетям централизованного водоснабжения</t>
  </si>
  <si>
    <t>Количество домовладений (квартир), имеющих доступ к отбору воды на объектах централизованного водоснабжения (водоразборных пунктах, колонках)</t>
  </si>
  <si>
    <t>в том числе подлежат подключению к сетям централизованного водоснабжения</t>
  </si>
  <si>
    <t>Количество домовладений (квартир), не имеющих доступа к сетям централизованного водоснабжения, в том числе</t>
  </si>
  <si>
    <t>подлежат подключению к сетям централизованного водоснабжения</t>
  </si>
  <si>
    <t>должны быть обеспечены доступом к объектам централизованного водоснабжения (водоразборным пунктам, колонкам)</t>
  </si>
  <si>
    <t>ГАЗОСНАБЖЕНИЕ</t>
  </si>
  <si>
    <t>ВОДОСНАБЖЕНИЕ</t>
  </si>
  <si>
    <t>Общая протяженность газораспределительных сетей</t>
  </si>
  <si>
    <t>Количество домовладений (квартир), имеющих техническую возможность присоединения к сетям централизованного газоснабжения</t>
  </si>
  <si>
    <t>Количество домовладений (квартир), подключенных к сетям централизованного газоснабжения</t>
  </si>
  <si>
    <t>Количество домовладений (квартир), не имеющих доступа к сетям централизованного газоснабжения</t>
  </si>
  <si>
    <t>в том числе подлежат газификации</t>
  </si>
  <si>
    <t>Газоснабжение сжиженым углеводородным газом (СУГ)</t>
  </si>
  <si>
    <t>Количество домовладений (квартир), использующих СУГ в баллонах</t>
  </si>
  <si>
    <t>Количество домовладений (квартир), имеющих техническую возможность присоединения к сетям газоснабжения от групповых установок СУГ</t>
  </si>
  <si>
    <t>Количество домовладений (квартир), подключенных к сетям газоснабжения от групповых установок СУГ в целях пищеприготовления, в том числе</t>
  </si>
  <si>
    <t>подлежат переводу на электроплиты</t>
  </si>
  <si>
    <t>подлежат газификации сетевым природным газом</t>
  </si>
  <si>
    <t>ТЕПЛОСНАБЖЕНИЕ</t>
  </si>
  <si>
    <t>Общая протяженность тепловых сетей</t>
  </si>
  <si>
    <t>Количество домовладений (квартир), имеющих техническую возможность присоединения к сетям централизованного теплоснабжения</t>
  </si>
  <si>
    <t>Количество домовладений (квартир), подключенных к сетям централизованного теплоснабжения</t>
  </si>
  <si>
    <t>Количество домовладений (квартир), с отоплением от локальных АИТ</t>
  </si>
  <si>
    <t>Количество домовладений (квартир), с индивидуальным отоплением, в том числе</t>
  </si>
  <si>
    <t>с печным отоплением</t>
  </si>
  <si>
    <t>с электрическими котлами</t>
  </si>
  <si>
    <t>с котлами на твердом и жидком топливе</t>
  </si>
  <si>
    <t>с газовым отоплением от централизованной сети</t>
  </si>
  <si>
    <t>прочее (тепловые насосы, газгольдеры и т.д.)</t>
  </si>
  <si>
    <t>Количество домовладений (квартир), подлежащих переводу с централизованного отопления на отопление от АИТ и индивидуальное отопление</t>
  </si>
  <si>
    <t>КАНАЛИЗАЦИЯ</t>
  </si>
  <si>
    <t>Общая протяженность канализационных сетей</t>
  </si>
  <si>
    <t>Количество домовладений (квартир), имеющих техническую возможность присоединения к сетям централизованного канализования</t>
  </si>
  <si>
    <t>Количество домовладений (квартир), подключенных к сетям централизованного канализования</t>
  </si>
  <si>
    <t>Количество домовладений (квартир), с индивидуальным канализованием, в том числе</t>
  </si>
  <si>
    <t>с откачкой и вывозом для утилизации</t>
  </si>
  <si>
    <t>с канализованием на рельеф</t>
  </si>
  <si>
    <t>Количество домовладений (квартир), подлежащих переводу с индивидуального на централизованное канализование</t>
  </si>
  <si>
    <t>Количество муниципальных жилых квартир</t>
  </si>
  <si>
    <t>Численность проживающих в муниципальных квартирах</t>
  </si>
  <si>
    <t>Количество УК, ТСЖ, ЖСК, ЖК</t>
  </si>
  <si>
    <t>Общая площадь жилого фонда с износом свыше 70%</t>
  </si>
  <si>
    <t>Общая площадь жилых помещений в ветхих жилых домах</t>
  </si>
  <si>
    <t>Общая площадь жилых помещений в аварийных жилых домах</t>
  </si>
  <si>
    <t>Количество граждан, состоящих на учете в качестве нуждающихся в улучшении жилищных условий, в том числе:</t>
  </si>
  <si>
    <t>Количество муниципальных жилых домов (100% муниципальная собственность)</t>
  </si>
  <si>
    <t>Общая площадь жилых помещений, приходящаяся в среднем на одного жителя - всего, в том числе введенная в действие за год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</si>
  <si>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</si>
  <si>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многодетные семьи</t>
  </si>
  <si>
    <t>Жилые помещения, предоставленные гражданам по договорам социального найма, в том числе:</t>
  </si>
  <si>
    <t>многодетным семьям</t>
  </si>
  <si>
    <t>Количество граждан, состоящих на учете на предоставление земельных участков для индивидуального жилищного строительства либо личное подсобное хозяйство с последующим предоставлением в собственность бесплатно, в том числе</t>
  </si>
  <si>
    <t>многодетных</t>
  </si>
  <si>
    <t>Количество многодетных семей, обратившихся за региональным материнским капиталом</t>
  </si>
  <si>
    <t>Количество многодетных семей, воспользовавшихся средствами регионального материнского капитала на улучшение жилищных условий</t>
  </si>
  <si>
    <t>Жилищный фонд в многоквартирных домах с одним собственником коммерческого и некоммерческого найма (арендные дома)</t>
  </si>
  <si>
    <t>Убираемая площадь (ручным и механизированным способом)</t>
  </si>
  <si>
    <t>проезжей части улиц</t>
  </si>
  <si>
    <t>проездов</t>
  </si>
  <si>
    <t>тротуаров</t>
  </si>
  <si>
    <t>набережных</t>
  </si>
  <si>
    <t>зелёных насаждений в пределах черты мо (скверы, газоны и т.п.)</t>
  </si>
  <si>
    <t xml:space="preserve">Наличие спецтехники </t>
  </si>
  <si>
    <t>мусоровозы</t>
  </si>
  <si>
    <t>ассенизационные машины</t>
  </si>
  <si>
    <t>машины для уличной уборки</t>
  </si>
  <si>
    <t>Полигоны отходов/ свалки</t>
  </si>
  <si>
    <t>количество/ площадь</t>
  </si>
  <si>
    <t>вывезено и захоронено твердых бытовых отходов</t>
  </si>
  <si>
    <t>ОСВЕЩЕНИЕ</t>
  </si>
  <si>
    <t>Протяженность сетей освещения</t>
  </si>
  <si>
    <t>Количество обслуживаемых светоточек</t>
  </si>
  <si>
    <t>Протяженность освещенных улиц, проездов</t>
  </si>
  <si>
    <t>ОЗЕЛЕНЕНИЕ</t>
  </si>
  <si>
    <t>высажено кустов и деревьев</t>
  </si>
  <si>
    <t>снесено аварийных и сухостойных деревьев</t>
  </si>
  <si>
    <t>АРХИТЕКТУРНЫЕ ОБЪЕКТЫ МАЛЫХ ФОРМ</t>
  </si>
  <si>
    <t>детские/спортивные площадки</t>
  </si>
  <si>
    <t>декоративные скульптуры</t>
  </si>
  <si>
    <t>прочее</t>
  </si>
  <si>
    <t>фонтаны</t>
  </si>
  <si>
    <t>цветники</t>
  </si>
  <si>
    <t>СОЦИАЛЬНАЯ СФЕРА</t>
  </si>
  <si>
    <t>ОБРАЗОВАНИЕ</t>
  </si>
  <si>
    <t>ЗДРАВООХРАНЕНИЕ</t>
  </si>
  <si>
    <t>КУЛЬТУРА И ТУРИЗМ</t>
  </si>
  <si>
    <t>МОЛОДЁЖНАЯ ПОЛИТИКА</t>
  </si>
  <si>
    <t>ФИЗИЧЕСКАЯ КУЛЬТУРА И СПОРТ</t>
  </si>
  <si>
    <t>СОЦИАЛЬНАЯ ПОДДЕРЖКА</t>
  </si>
  <si>
    <t>ДОШКОЛЬНОЕ ОБРАЗОВАНИЕ</t>
  </si>
  <si>
    <r>
      <t xml:space="preserve">Образовательные организации, реализующие программу дошкольного образования </t>
    </r>
    <r>
      <rPr>
        <i/>
        <sz val="12"/>
        <color indexed="8"/>
        <rFont val="Times New Roman"/>
        <family val="1"/>
        <charset val="204"/>
      </rPr>
      <t>(численность)</t>
    </r>
  </si>
  <si>
    <t>Дошкольные  образовательные организации</t>
  </si>
  <si>
    <t>Муниицпальные</t>
  </si>
  <si>
    <t>Частные</t>
  </si>
  <si>
    <t>Ведомственные</t>
  </si>
  <si>
    <t xml:space="preserve">Общеобразовательные организации </t>
  </si>
  <si>
    <t>Дошкольные образовательные организации</t>
  </si>
  <si>
    <r>
      <t xml:space="preserve">Дети в возрасте 0-7 лет </t>
    </r>
    <r>
      <rPr>
        <i/>
        <sz val="12"/>
        <color indexed="8"/>
        <rFont val="Times New Roman"/>
        <family val="1"/>
        <charset val="204"/>
      </rPr>
      <t>(численность)</t>
    </r>
  </si>
  <si>
    <t>в возрасте 1 - 7 лет</t>
  </si>
  <si>
    <t>в возрасте 0 - 1,5 лет</t>
  </si>
  <si>
    <t>в возрасте 1,5 - 3 лет</t>
  </si>
  <si>
    <t>в возрасте 0 - 3 лет</t>
  </si>
  <si>
    <t>в возрасте 3 - 7 лет</t>
  </si>
  <si>
    <r>
      <t xml:space="preserve">Воспитанники образовательных организаций, реализующих программу дошкольного образования </t>
    </r>
    <r>
      <rPr>
        <i/>
        <sz val="12"/>
        <color indexed="8"/>
        <rFont val="Times New Roman"/>
        <family val="1"/>
        <charset val="204"/>
      </rPr>
      <t>(численность)</t>
    </r>
  </si>
  <si>
    <t>Численность детей охваченных иными формами дошкольного образования</t>
  </si>
  <si>
    <t>в группах присмотра и ухода</t>
  </si>
  <si>
    <t>в форме семейного образования</t>
  </si>
  <si>
    <t>в семейных группах</t>
  </si>
  <si>
    <r>
      <t xml:space="preserve">Воспитанники, нуждающиеся в местах в дошкольных образовательных организациях (очередь) </t>
    </r>
    <r>
      <rPr>
        <i/>
        <sz val="12"/>
        <color indexed="8"/>
        <rFont val="Times New Roman"/>
        <family val="1"/>
        <charset val="204"/>
      </rPr>
      <t>(количество)</t>
    </r>
  </si>
  <si>
    <r>
      <t xml:space="preserve">Дети – инвалиды в образовательных организациях, реализующих программу дошкольного образования </t>
    </r>
    <r>
      <rPr>
        <i/>
        <sz val="12"/>
        <color indexed="8"/>
        <rFont val="Times New Roman"/>
        <family val="1"/>
        <charset val="204"/>
      </rPr>
      <t>(численность)</t>
    </r>
  </si>
  <si>
    <t>обучающиеся на дому</t>
  </si>
  <si>
    <t>обучающиеся совместно с детьми, не имеющими нарушений развития</t>
  </si>
  <si>
    <t>обучающиеся в специальных (коррекционных группах)</t>
  </si>
  <si>
    <r>
      <t xml:space="preserve">Работники дошкольных образовательных организаций (за исключением частных, ведомственных организаций) </t>
    </r>
    <r>
      <rPr>
        <i/>
        <sz val="12"/>
        <color indexed="8"/>
        <rFont val="Times New Roman"/>
        <family val="1"/>
        <charset val="204"/>
      </rPr>
      <t>(численность)</t>
    </r>
  </si>
  <si>
    <r>
      <t>средняя заработная плата</t>
    </r>
    <r>
      <rPr>
        <i/>
        <sz val="12"/>
        <color indexed="8"/>
        <rFont val="Times New Roman"/>
        <family val="1"/>
        <charset val="204"/>
      </rPr>
      <t xml:space="preserve"> </t>
    </r>
  </si>
  <si>
    <t>педагогических работников</t>
  </si>
  <si>
    <t>педагогических работников  в том числе воспитателей</t>
  </si>
  <si>
    <t>руководителей</t>
  </si>
  <si>
    <r>
      <t xml:space="preserve">Здания </t>
    </r>
    <r>
      <rPr>
        <i/>
        <sz val="12"/>
        <color indexed="8"/>
        <rFont val="Times New Roman"/>
        <family val="1"/>
        <charset val="204"/>
      </rPr>
      <t>(количество)</t>
    </r>
  </si>
  <si>
    <r>
      <t>в аварийном состоянии</t>
    </r>
    <r>
      <rPr>
        <i/>
        <sz val="12"/>
        <color indexed="8"/>
        <rFont val="Times New Roman"/>
        <family val="1"/>
        <charset val="204"/>
      </rPr>
      <t xml:space="preserve"> </t>
    </r>
  </si>
  <si>
    <t>необходим капитального ремонта</t>
  </si>
  <si>
    <r>
      <t>Дошкольные образовательные организации, в которых создана универсальная безбарьерная среда, для обеспечения полноценной интеграции инвалидов и лиц с ограниченными возможностями здоровья</t>
    </r>
    <r>
      <rPr>
        <i/>
        <sz val="12"/>
        <color indexed="8"/>
        <rFont val="Times New Roman"/>
        <family val="1"/>
        <charset val="204"/>
      </rPr>
      <t xml:space="preserve"> (количество)</t>
    </r>
  </si>
  <si>
    <t>ОБЩЕЕ ОБРАЗОВАНИЕ</t>
  </si>
  <si>
    <r>
      <t xml:space="preserve">Организации </t>
    </r>
    <r>
      <rPr>
        <i/>
        <sz val="12"/>
        <color indexed="8"/>
        <rFont val="Times New Roman"/>
        <family val="1"/>
        <charset val="204"/>
      </rPr>
      <t>(количество)</t>
    </r>
  </si>
  <si>
    <t>городская местность</t>
  </si>
  <si>
    <t>сельская местность в том числе малокомплектные организации</t>
  </si>
  <si>
    <r>
      <t xml:space="preserve">Обучающиеся </t>
    </r>
    <r>
      <rPr>
        <i/>
        <sz val="12"/>
        <color indexed="8"/>
        <rFont val="Times New Roman"/>
        <family val="1"/>
        <charset val="204"/>
      </rPr>
      <t>(численность)</t>
    </r>
  </si>
  <si>
    <t>сельская местность</t>
  </si>
  <si>
    <t>в первую смену</t>
  </si>
  <si>
    <t>в городской местности</t>
  </si>
  <si>
    <t>в сельской местности</t>
  </si>
  <si>
    <t>во вторую смену</t>
  </si>
  <si>
    <t>в третью смену</t>
  </si>
  <si>
    <r>
      <t xml:space="preserve">Дети – инвалиды </t>
    </r>
    <r>
      <rPr>
        <i/>
        <sz val="12"/>
        <color indexed="8"/>
        <rFont val="Times New Roman"/>
        <family val="1"/>
        <charset val="204"/>
      </rPr>
      <t>(численность)</t>
    </r>
  </si>
  <si>
    <t>обучающиеся в специальных (коррекционных) классах</t>
  </si>
  <si>
    <r>
      <t xml:space="preserve">Дети с ограниченными возможностями здоровья </t>
    </r>
    <r>
      <rPr>
        <i/>
        <sz val="12"/>
        <color indexed="8"/>
        <rFont val="Times New Roman"/>
        <family val="1"/>
        <charset val="204"/>
      </rPr>
      <t>(численность)</t>
    </r>
  </si>
  <si>
    <r>
      <t xml:space="preserve">Классы </t>
    </r>
    <r>
      <rPr>
        <i/>
        <sz val="12"/>
        <color indexed="8"/>
        <rFont val="Times New Roman"/>
        <family val="1"/>
        <charset val="204"/>
      </rPr>
      <t>(количество)</t>
    </r>
  </si>
  <si>
    <t>Средняя наполняемость классов</t>
  </si>
  <si>
    <r>
      <t xml:space="preserve">Классы - комплекты </t>
    </r>
    <r>
      <rPr>
        <i/>
        <sz val="12"/>
        <color indexed="8"/>
        <rFont val="Times New Roman"/>
        <family val="1"/>
        <charset val="204"/>
      </rPr>
      <t>(количество)</t>
    </r>
  </si>
  <si>
    <t>Средняя наполняемость классов - комплектов</t>
  </si>
  <si>
    <r>
      <t xml:space="preserve">Работники </t>
    </r>
    <r>
      <rPr>
        <i/>
        <sz val="12"/>
        <color indexed="8"/>
        <rFont val="Times New Roman"/>
        <family val="1"/>
        <charset val="204"/>
      </rPr>
      <t>(численность)</t>
    </r>
  </si>
  <si>
    <r>
      <t>Средняя заработная плата работников</t>
    </r>
    <r>
      <rPr>
        <b/>
        <sz val="12"/>
        <color indexed="8"/>
        <rFont val="Times New Roman"/>
        <family val="1"/>
        <charset val="204"/>
      </rPr>
      <t xml:space="preserve"> </t>
    </r>
  </si>
  <si>
    <t>педагогических работников в том числе учителей</t>
  </si>
  <si>
    <r>
      <t xml:space="preserve">Здания </t>
    </r>
    <r>
      <rPr>
        <i/>
        <sz val="12"/>
        <color indexed="8"/>
        <rFont val="Times New Roman"/>
        <family val="1"/>
        <charset val="204"/>
      </rPr>
      <t xml:space="preserve"> (количество)</t>
    </r>
  </si>
  <si>
    <t>в аварийном состоянии</t>
  </si>
  <si>
    <t xml:space="preserve">требуют проведения </t>
  </si>
  <si>
    <t>отремонтированные</t>
  </si>
  <si>
    <t>имеют спортивные залы</t>
  </si>
  <si>
    <r>
      <t xml:space="preserve">Общеобразовательные организации,  в которых создана универсальная безбарьерная среда, для обеспечения полноценной интеграции инвалидов и лиц с ограниченными возможностями здоровья </t>
    </r>
    <r>
      <rPr>
        <i/>
        <sz val="12"/>
        <color indexed="8"/>
        <rFont val="Times New Roman"/>
        <family val="1"/>
        <charset val="204"/>
      </rPr>
      <t>(количество)</t>
    </r>
  </si>
  <si>
    <r>
      <t xml:space="preserve">Общеобразовательные организации </t>
    </r>
    <r>
      <rPr>
        <i/>
        <sz val="12"/>
        <color indexed="8"/>
        <rFont val="Times New Roman"/>
        <family val="1"/>
        <charset val="204"/>
      </rPr>
      <t>(численность)</t>
    </r>
  </si>
  <si>
    <t>имеют официальные сайты</t>
  </si>
  <si>
    <t>образовательный процесс с использованием дистанционных образовательных технологий</t>
  </si>
  <si>
    <t>Муниципальные услуги, представляемые образовательными организациями, в электронном виде посредством электронного портала государственных и муниципальных услуг</t>
  </si>
  <si>
    <t>с системой глонасс</t>
  </si>
  <si>
    <t>с тахографами</t>
  </si>
  <si>
    <r>
      <t xml:space="preserve">Автобусы для перевозки обучающихся </t>
    </r>
    <r>
      <rPr>
        <i/>
        <sz val="11"/>
        <color indexed="8"/>
        <rFont val="Times New Roman"/>
        <family val="1"/>
        <charset val="204"/>
      </rPr>
      <t>(количество)</t>
    </r>
  </si>
  <si>
    <r>
      <t xml:space="preserve">Количество обучающихся, охваченных подвозом </t>
    </r>
    <r>
      <rPr>
        <i/>
        <sz val="11"/>
        <color indexed="8"/>
        <rFont val="Times New Roman"/>
        <family val="1"/>
        <charset val="204"/>
      </rPr>
      <t>(количество)</t>
    </r>
  </si>
  <si>
    <r>
      <t xml:space="preserve">Количество обучающихся, нуждающихся в подвозе </t>
    </r>
    <r>
      <rPr>
        <i/>
        <sz val="11"/>
        <color indexed="8"/>
        <rFont val="Times New Roman"/>
        <family val="1"/>
        <charset val="204"/>
      </rPr>
      <t>(количество)</t>
    </r>
  </si>
  <si>
    <r>
      <t xml:space="preserve">Маршруты перевозки обучающихся </t>
    </r>
    <r>
      <rPr>
        <i/>
        <sz val="11"/>
        <color indexed="8"/>
        <rFont val="Times New Roman"/>
        <family val="1"/>
        <charset val="204"/>
      </rPr>
      <t>(список маршрутов)</t>
    </r>
  </si>
  <si>
    <t>Сотовая связь</t>
  </si>
  <si>
    <t>зоны присутствия</t>
  </si>
  <si>
    <t>зоны отсутствия в том числе на маршрутах перевозки</t>
  </si>
  <si>
    <t>дошкольные образовательные организации</t>
  </si>
  <si>
    <t>общеобразовательные организации</t>
  </si>
  <si>
    <t>Организации дополнительного образования</t>
  </si>
  <si>
    <t>ДОПОЛНИТЕЛЬНОЕ ОБРАЗОВАНИЕ</t>
  </si>
  <si>
    <r>
      <t xml:space="preserve">Организации  </t>
    </r>
    <r>
      <rPr>
        <i/>
        <sz val="12"/>
        <color indexed="8"/>
        <rFont val="Times New Roman"/>
        <family val="1"/>
        <charset val="204"/>
      </rPr>
      <t>(количество)</t>
    </r>
  </si>
  <si>
    <t>с официальными сайтами</t>
  </si>
  <si>
    <r>
      <t xml:space="preserve">Обучающиеся  </t>
    </r>
    <r>
      <rPr>
        <i/>
        <sz val="12"/>
        <color indexed="8"/>
        <rFont val="Times New Roman"/>
        <family val="1"/>
        <charset val="204"/>
      </rPr>
      <t>(численность)</t>
    </r>
  </si>
  <si>
    <t>всего</t>
  </si>
  <si>
    <t>дети с ограниченными возможностями здоровья</t>
  </si>
  <si>
    <t>дети - инвалиды</t>
  </si>
  <si>
    <r>
      <t xml:space="preserve">Обучающиеся по программам дополнительного образования в общеобразовательных организациях </t>
    </r>
    <r>
      <rPr>
        <i/>
        <sz val="12"/>
        <color indexed="8"/>
        <rFont val="Times New Roman"/>
        <family val="1"/>
        <charset val="204"/>
      </rPr>
      <t>(численность)</t>
    </r>
  </si>
  <si>
    <r>
      <t xml:space="preserve">Дети и молодёжь  5-18 лет </t>
    </r>
    <r>
      <rPr>
        <i/>
        <sz val="12"/>
        <color indexed="8"/>
        <rFont val="Times New Roman"/>
        <family val="1"/>
        <charset val="204"/>
      </rPr>
      <t>(количество)</t>
    </r>
  </si>
  <si>
    <t>доля охваченных образовательными программами дополнительного образования детей</t>
  </si>
  <si>
    <r>
      <t xml:space="preserve">Работники  </t>
    </r>
    <r>
      <rPr>
        <i/>
        <sz val="12"/>
        <color indexed="8"/>
        <rFont val="Times New Roman"/>
        <family val="1"/>
        <charset val="204"/>
      </rPr>
      <t>(численность)</t>
    </r>
  </si>
  <si>
    <t>Средняя заработная плата</t>
  </si>
  <si>
    <t>требуют капитального ремонта</t>
  </si>
  <si>
    <t>Муниципальные услуги, представляемые в электронном виде посредством электронного портала государственных и муниципальных услуг</t>
  </si>
  <si>
    <t>ВЫСШЕЕ ПРОФЕССИОНАЛЬНОЕ ОБРАЗОВАНИЕ для Томска и Северска</t>
  </si>
  <si>
    <r>
      <t xml:space="preserve">Высшие учебные заведения </t>
    </r>
    <r>
      <rPr>
        <i/>
        <sz val="12"/>
        <color indexed="8"/>
        <rFont val="Times New Roman"/>
        <family val="1"/>
        <charset val="204"/>
      </rPr>
      <t>(наименование/ количество)</t>
    </r>
  </si>
  <si>
    <r>
      <t>Студенты образовательных организаций высшего образования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i/>
        <sz val="12"/>
        <color indexed="8"/>
        <rFont val="Times New Roman"/>
        <family val="1"/>
        <charset val="204"/>
      </rPr>
      <t>(численность)</t>
    </r>
  </si>
  <si>
    <t>в государственных</t>
  </si>
  <si>
    <t>бакалавриат</t>
  </si>
  <si>
    <t>очно-заочная (вечерняя</t>
  </si>
  <si>
    <t>заочная</t>
  </si>
  <si>
    <t>очная</t>
  </si>
  <si>
    <t>магистратура</t>
  </si>
  <si>
    <t>специалитет</t>
  </si>
  <si>
    <t>в негосударственных</t>
  </si>
  <si>
    <r>
      <t xml:space="preserve">БОЛЬНИЧНЫЕ УЧРЕЖДЕНИЯ </t>
    </r>
    <r>
      <rPr>
        <i/>
        <sz val="11"/>
        <color indexed="8"/>
        <rFont val="Times New Roman"/>
        <family val="1"/>
        <charset val="204"/>
      </rPr>
      <t xml:space="preserve">(количество/наименование)необходимо отразить форму собственности учреждения:
 федеральная, областная, муниципальная, частная.
</t>
    </r>
  </si>
  <si>
    <t>Число коек круглосуточного пребывания больных - всего</t>
  </si>
  <si>
    <t>Число   коек   дневного    пребывания больных (всех типов)- всего</t>
  </si>
  <si>
    <t>Численность врачей - всего</t>
  </si>
  <si>
    <t>Численность среднего медицинского персонала</t>
  </si>
  <si>
    <t>Численность младшего медицинского персонала</t>
  </si>
  <si>
    <r>
      <t xml:space="preserve">АМБУЛАТОРНО-ПОЛИКЛИНИЧЕСКИЕ УЧРЕЖДЕНИЯ </t>
    </r>
    <r>
      <rPr>
        <i/>
        <sz val="12"/>
        <color indexed="8"/>
        <rFont val="Times New Roman"/>
        <family val="1"/>
        <charset val="204"/>
      </rPr>
      <t>необходимо отразить форму собственности учреждения:
 федеральная, областная, муниципальная, частная</t>
    </r>
    <r>
      <rPr>
        <sz val="12"/>
        <color indexed="8"/>
        <rFont val="Times New Roman"/>
        <family val="1"/>
        <charset val="204"/>
      </rPr>
      <t>.</t>
    </r>
  </si>
  <si>
    <t>Количество/наименование</t>
  </si>
  <si>
    <r>
      <t xml:space="preserve">Мощность амбулаторно-поликлинических учреждений в составе больничных учреждений </t>
    </r>
    <r>
      <rPr>
        <i/>
        <sz val="12"/>
        <color indexed="8"/>
        <rFont val="Times New Roman"/>
        <family val="1"/>
        <charset val="204"/>
      </rPr>
      <t xml:space="preserve"> (число посещений в смену</t>
    </r>
    <r>
      <rPr>
        <sz val="12"/>
        <color indexed="8"/>
        <rFont val="Times New Roman"/>
        <family val="1"/>
        <charset val="204"/>
      </rPr>
      <t>)</t>
    </r>
  </si>
  <si>
    <t>СТАНЦИИ (ОТДЕЛЕНИЯ) СКОРОЙ МЕДИЦИНСКОЙ ПОМОЩИ</t>
  </si>
  <si>
    <t>Количество</t>
  </si>
  <si>
    <t>Число вызовов на 1000 населения</t>
  </si>
  <si>
    <t>АПТЕЧНЫЕ УЧРЕЖДЕНИЯ</t>
  </si>
  <si>
    <t>САНАТОРИИ - ПРОФИЛАКТОРИИ</t>
  </si>
  <si>
    <t>ОЗДОРОВИТЕЛЬНЫЕ ЛАГЕРЯ ДЛЯ ШКОЛЬНИКОВ</t>
  </si>
  <si>
    <t>Число детей, отдохнувших в лагерях во всех сменах</t>
  </si>
  <si>
    <t>вирусным гепатитом</t>
  </si>
  <si>
    <t>активным туберкулёзом</t>
  </si>
  <si>
    <t>болезнью, вызванной вирусом иммунодефицита человека</t>
  </si>
  <si>
    <t>от болезни системы кровообращения</t>
  </si>
  <si>
    <t>от новообразований</t>
  </si>
  <si>
    <t>от несчастных случаев, отравлений, травм</t>
  </si>
  <si>
    <t>от болезней органов пищеварения</t>
  </si>
  <si>
    <t>от болезней органов дыхания</t>
  </si>
  <si>
    <t>КУЛЬТУРА</t>
  </si>
  <si>
    <t>МАССОВЫЕ БИБЛИОТЕКИ</t>
  </si>
  <si>
    <t>всего / в том числе муниципальных число читателей</t>
  </si>
  <si>
    <t>МУЗЫКАЛЬНЫЕ ШКОЛЫ</t>
  </si>
  <si>
    <t>ХУДОЖЕСТВЕННЫЕ ШКОЛЫ</t>
  </si>
  <si>
    <t>ХОРЕОГРАФИЧЕСКИЕ ШКОЛЫ</t>
  </si>
  <si>
    <t>ШКОЛЫ ИСКУССТВ</t>
  </si>
  <si>
    <t xml:space="preserve">КЛУБНЫЕ ФОРМИРОВАНИЯ </t>
  </si>
  <si>
    <t>количество/ вид деятельности/ число участников</t>
  </si>
  <si>
    <t>КУЛЬТУРНО-ДОСУГОВЫЕ МЕРОПРИЯТИЯ</t>
  </si>
  <si>
    <t>направленность/ число зрителей/ число участников</t>
  </si>
  <si>
    <t>МУЗЕИ</t>
  </si>
  <si>
    <t>всего / в том числе муниципальных</t>
  </si>
  <si>
    <t>ТЕАТРЫ</t>
  </si>
  <si>
    <t>КЛУБНЫЕ УЧРЕЖДЕНИЯ</t>
  </si>
  <si>
    <t>всего / в том числе муниципальных/число мест в залах</t>
  </si>
  <si>
    <t>количество объектов муниципального значения</t>
  </si>
  <si>
    <r>
      <t xml:space="preserve">орган, осуществляющий полномочия </t>
    </r>
    <r>
      <rPr>
        <i/>
        <sz val="9"/>
        <color indexed="8"/>
        <rFont val="Times New Roman"/>
        <family val="1"/>
        <charset val="204"/>
      </rPr>
      <t>(сведения)</t>
    </r>
  </si>
  <si>
    <t>объём средств муниципального образования, направленных на исполнение полномочий по государственной охране объектов культурного наследия местного (муниципального) значения и полномочиями по сохранению объектов культурного наследия, находящихся в муниципальной собственности</t>
  </si>
  <si>
    <t>количество объектов культурного наследия, находящихся в муниципальной собственности</t>
  </si>
  <si>
    <t>сведения о техническом состоянии</t>
  </si>
  <si>
    <t>сведения о пользователях</t>
  </si>
  <si>
    <t>ТУРИЗМ</t>
  </si>
  <si>
    <t>ИНВЕСТИЦИОННАЯ ПРИВЛЕКАТЕЛЬНОСТЬ</t>
  </si>
  <si>
    <r>
      <t xml:space="preserve">инвестиции в основной капитал средств размещения (гостиницы, рестораны) </t>
    </r>
    <r>
      <rPr>
        <i/>
        <sz val="11"/>
        <color indexed="8"/>
        <rFont val="Times New Roman"/>
        <family val="1"/>
        <charset val="204"/>
      </rPr>
      <t>(млн.руб.)</t>
    </r>
  </si>
  <si>
    <r>
      <t xml:space="preserve">работники, задействованные в туриндустрии </t>
    </r>
    <r>
      <rPr>
        <i/>
        <sz val="11"/>
        <color indexed="8"/>
        <rFont val="Times New Roman"/>
        <family val="1"/>
        <charset val="204"/>
      </rPr>
      <t>(численность всего)</t>
    </r>
  </si>
  <si>
    <t>ПРИОРИТЕТНЫЕ НАПРАВЛЕНИЯ</t>
  </si>
  <si>
    <t>КУЛЬТУРНО-ПОЗНАВАТЕЛЬНЫЙ И ЭТНОГРАФИЧЕСКИЙ ТУРИЗМ</t>
  </si>
  <si>
    <r>
      <t xml:space="preserve">Количество действующих маршрутов и программ по объектам туристского показа, в том числе мероприятий, ориентированных на памятные даты и события </t>
    </r>
    <r>
      <rPr>
        <i/>
        <sz val="11"/>
        <color indexed="8"/>
        <rFont val="Times New Roman"/>
        <family val="1"/>
        <charset val="204"/>
      </rPr>
      <t>(ед.)</t>
    </r>
  </si>
  <si>
    <t xml:space="preserve">СПОРТИВНЫЙ И ЭКОЛОГИЧЕСКИЙ ТУРИЗМ С АКТИВНЫМИ ФОРМАМИ ОТДЫХА                                                                                                                                                                             </t>
  </si>
  <si>
    <t>ОХОТНИЧЬЕ-РЫБОЛОВНЫЙ И АГРАРНЫЙ (СЕЛЬСКИЙ) ТУРИЗМ</t>
  </si>
  <si>
    <t>ПАЛОМНИЧЕСКИЙ ТУРИЗМ</t>
  </si>
  <si>
    <t>ДЕЛОВОЙ ТУРИЗМ (конгрессный, научный, выставочно-ярмарочный)</t>
  </si>
  <si>
    <t>КАЧЕСТВО ТУРИСТСКИХ УСЛУГ</t>
  </si>
  <si>
    <t>РАЗВИТИЕ СОЦИАЛЬНОГО И ДОСТУПНОГО ТУРИЗМА</t>
  </si>
  <si>
    <t>УЧРЕЖДЕНИЯ И ОРГАНИЗАЦИИ</t>
  </si>
  <si>
    <t>ДЕТСКО-ЮНОШЕСКИЕ СПОРТИВНЫЕ ШКОЛЫ (ДЮСШ, СДЮСШОР)</t>
  </si>
  <si>
    <t>количество учащихся</t>
  </si>
  <si>
    <t>перечень</t>
  </si>
  <si>
    <r>
      <t xml:space="preserve">СПОРТИВНЫЕ СООРУЖЕНИЯ </t>
    </r>
    <r>
      <rPr>
        <i/>
        <sz val="12"/>
        <color indexed="8"/>
        <rFont val="Times New Roman"/>
        <family val="1"/>
        <charset val="204"/>
      </rPr>
      <t>(количество)</t>
    </r>
  </si>
  <si>
    <r>
      <t>стад</t>
    </r>
    <r>
      <rPr>
        <sz val="12"/>
        <color indexed="8"/>
        <rFont val="Times New Roman"/>
        <family val="1"/>
        <charset val="204"/>
      </rPr>
      <t>ионы с трибунами</t>
    </r>
  </si>
  <si>
    <t>плоскостные спортивные сооружения</t>
  </si>
  <si>
    <t>спортивные залы</t>
  </si>
  <si>
    <t>легкоатлетические манежи</t>
  </si>
  <si>
    <t>плавательные бассейны</t>
  </si>
  <si>
    <t>лыжные базы</t>
  </si>
  <si>
    <t>сооружения для стрелковых видов спорта</t>
  </si>
  <si>
    <t>гребные базы и каналы</t>
  </si>
  <si>
    <t>другие спортивные сооружения</t>
  </si>
  <si>
    <r>
      <t xml:space="preserve">СПОРТИВНОЕ МАСТЕРСТВО </t>
    </r>
    <r>
      <rPr>
        <i/>
        <sz val="12"/>
        <color indexed="8"/>
        <rFont val="Times New Roman"/>
        <family val="1"/>
        <charset val="204"/>
      </rPr>
      <t>(количество)</t>
    </r>
  </si>
  <si>
    <t>присвоено спортивных званий (всего)</t>
  </si>
  <si>
    <t>спортсмены массовых разрядов</t>
  </si>
  <si>
    <t xml:space="preserve">мастер спорта  </t>
  </si>
  <si>
    <t xml:space="preserve">мастер спорта международного класса и гроссмейстер России   </t>
  </si>
  <si>
    <t>кандидат в мастера спорта</t>
  </si>
  <si>
    <t>спортивный разряд</t>
  </si>
  <si>
    <t>СПОРТИВНЫЕ МЕРОПРИЯТИЯ</t>
  </si>
  <si>
    <t>ПРОМЫШЛЕННОСТЬ</t>
  </si>
  <si>
    <t>ДОБЫЧА ПОЛЕЗНЫХ ИСКОПАЕМЫХ</t>
  </si>
  <si>
    <t>гравий</t>
  </si>
  <si>
    <t>ОБРАБАТЫВАЮЩИЕ ПРОИЗВОДСТВА</t>
  </si>
  <si>
    <t>дикоросы</t>
  </si>
  <si>
    <t>пищевые продукты</t>
  </si>
  <si>
    <t>древесина</t>
  </si>
  <si>
    <t>резиновые изделия</t>
  </si>
  <si>
    <t>электрооборудование</t>
  </si>
  <si>
    <t xml:space="preserve">прочее </t>
  </si>
  <si>
    <t>БЕЗОПАСНОСТЬ НАСЕЛЕНИЯ</t>
  </si>
  <si>
    <t>ОБЩЕСТВЕННАЯ БЕЗОПАСНОСТЬ</t>
  </si>
  <si>
    <t>Количество зарегистрированных преступлений</t>
  </si>
  <si>
    <t>преступлений, совершенных в общественных местах (на улицах)</t>
  </si>
  <si>
    <t>преступлений, совершенных несовершеннолетними или при их соучастии</t>
  </si>
  <si>
    <t>преступлений, совершенных в состоянии алкогольного опьянения</t>
  </si>
  <si>
    <t>преступлений, совершенных лицами, ранее судимыми и вновь совершившими преступления</t>
  </si>
  <si>
    <t>преступлений в сфере наркомании</t>
  </si>
  <si>
    <t>количество дорожно-транспортных происшествий</t>
  </si>
  <si>
    <t>количество лиц, погибших в дорожно-транспортных происшествиях</t>
  </si>
  <si>
    <t>количество лиц, раненых в дорожно-транспортных происшествиях</t>
  </si>
  <si>
    <t>количество дорожно-транспортных происшествий с участием детей</t>
  </si>
  <si>
    <t>количество погибших детей в дорожно-транспортных происшествиях</t>
  </si>
  <si>
    <t>количество раненых детей в дорожно-транспортных происшествиях</t>
  </si>
  <si>
    <t>Наименование программы</t>
  </si>
  <si>
    <t>Объём финансирования</t>
  </si>
  <si>
    <t>количество граждан участвующих в охране общественного порядка</t>
  </si>
  <si>
    <t>работников предприятий и организаций</t>
  </si>
  <si>
    <t xml:space="preserve">советы общественности </t>
  </si>
  <si>
    <t>ПРОТИВОПОЖАРНАЯ БЕЗОПАСНОСТЬ</t>
  </si>
  <si>
    <t>Основные показатели аварийности</t>
  </si>
  <si>
    <t>Число лиц, больных наркоманией</t>
  </si>
  <si>
    <t>Количество потребителей наркотических средств</t>
  </si>
  <si>
    <t>Количество выявленных и уничтоженных очагов дикорастущей конопли (общая площадь в гектарах)</t>
  </si>
  <si>
    <t>Муниципальные программы профилактической направленности</t>
  </si>
  <si>
    <t>Общественные формирования правоохранительной направленности</t>
  </si>
  <si>
    <t>Совещательные органы правоохранительной направленности  (наименование и руководитель органа)</t>
  </si>
  <si>
    <t>Количество пожарных частей / постов</t>
  </si>
  <si>
    <t xml:space="preserve">федеральной противопожарной службы  </t>
  </si>
  <si>
    <t>противопожарной службы Томской области</t>
  </si>
  <si>
    <t>ведомственной пожарной охраны</t>
  </si>
  <si>
    <t>частной пожарной охраны</t>
  </si>
  <si>
    <t>добровольной пожарной охраны</t>
  </si>
  <si>
    <t>Общая численность рядового и начальствующего состава пожарных частей и постов</t>
  </si>
  <si>
    <t>Наличие автомобильного транспорта специализированных машин (всего)</t>
  </si>
  <si>
    <t>Оснащённость спецоборудованием, спецодеждой и обувью  (в % к установленной норме)</t>
  </si>
  <si>
    <t>Количество населённых пунктов прикрытых пожарной охраной</t>
  </si>
  <si>
    <t>Количество пожаров</t>
  </si>
  <si>
    <t>Сумма ущерба, причененного пожарами</t>
  </si>
  <si>
    <t>Количество погибших в пожарах (всего)</t>
  </si>
  <si>
    <t>из них детей</t>
  </si>
  <si>
    <t>МАЛЫЙ И СРЕДНИЙ БИЗНЕС</t>
  </si>
  <si>
    <t>СФЕРА ДЕЯТЕЛЬНОСТИ / КОЛИЧЕСТВО ПРЕДПРИЯТИЙ</t>
  </si>
  <si>
    <t>Индивидуальные предприниматели</t>
  </si>
  <si>
    <t>Микропредприятия</t>
  </si>
  <si>
    <t>Средние предприятия</t>
  </si>
  <si>
    <t>Динамика численности субъектов МСП</t>
  </si>
  <si>
    <t>Динамика оборота предприятий МСП</t>
  </si>
  <si>
    <t>Индивидуальные предприниматели (выручка)</t>
  </si>
  <si>
    <t>Динамика численности занятых в сфере МСП</t>
  </si>
  <si>
    <t>Инфраструктура поддержки предпринимательства</t>
  </si>
  <si>
    <t>Механизмы государственной поддержки  предпринимательства.</t>
  </si>
  <si>
    <t>ОБЩЕСТВЕННОСТЬ ТЕРРИТОРИАЛЬНОЕ ОБЩЕСТВЕННОЕ САМОУПРАВЛЕНИЕ ОБЩЕСТВЕННЫЕ ОБЪЕДИНЕНИЯ</t>
  </si>
  <si>
    <r>
      <t xml:space="preserve">ИСПОЛЬЗОВАНИЕ ИНТЕРНЕТ-РЕСУРСА "РОССИЙСКАЯ ОБЩЕСТВЕННАЯ ИНИЦИАТИВА" </t>
    </r>
    <r>
      <rPr>
        <i/>
        <sz val="14"/>
        <color indexed="8"/>
        <rFont val="Times New Roman"/>
        <family val="1"/>
        <charset val="204"/>
      </rPr>
      <t>(количество)</t>
    </r>
  </si>
  <si>
    <t>общественные инициативы муниципального уровня, получившие в течение года поддержку в ходе голосования</t>
  </si>
  <si>
    <t>экспертные рабочие группы муниципального уровня по рассмотрению общественных инициатив</t>
  </si>
  <si>
    <t>ПРАВОВЫЕ АКТЫ РАЗРАБОТАННЫЕ В РАЗВИТИЕ ОБЩЕСТВЕННЫХ ИНИЦИАТИВ</t>
  </si>
  <si>
    <t>ОБЩЕСТВЕННЫЕ СОВЕТЫ, созданные в рамках реализации на муниципальном уровне независимой системы оценки качества работы организаций, оказывающих социальные услуги</t>
  </si>
  <si>
    <t>наименование</t>
  </si>
  <si>
    <t>СОВЕЩАТЕЛЬНЫЕ ОРГАНЫ, созданные главой муниципального образования, в состав которых входят представители общественности</t>
  </si>
  <si>
    <t>ед. изм</t>
  </si>
  <si>
    <r>
      <t>в федеральный бюджет</t>
    </r>
    <r>
      <rPr>
        <i/>
        <sz val="10"/>
        <color indexed="8"/>
        <rFont val="Times New Roman"/>
        <family val="1"/>
        <charset val="204"/>
      </rPr>
      <t xml:space="preserve"> </t>
    </r>
  </si>
  <si>
    <t>тыс.руб., удельный вес в общей сумме доходов,%</t>
  </si>
  <si>
    <r>
      <t>в областной бюджет</t>
    </r>
    <r>
      <rPr>
        <i/>
        <sz val="10"/>
        <color indexed="8"/>
        <rFont val="Times New Roman"/>
        <family val="1"/>
        <charset val="204"/>
      </rPr>
      <t xml:space="preserve"> </t>
    </r>
  </si>
  <si>
    <r>
      <t>в местный бюджет</t>
    </r>
    <r>
      <rPr>
        <i/>
        <sz val="10"/>
        <color indexed="8"/>
        <rFont val="Times New Roman"/>
        <family val="1"/>
        <charset val="204"/>
      </rPr>
      <t xml:space="preserve"> </t>
    </r>
  </si>
  <si>
    <r>
      <t>налоговые доходы</t>
    </r>
    <r>
      <rPr>
        <i/>
        <sz val="10"/>
        <color indexed="8"/>
        <rFont val="Times New Roman"/>
        <family val="1"/>
        <charset val="204"/>
      </rPr>
      <t xml:space="preserve"> всего  из них:</t>
    </r>
  </si>
  <si>
    <r>
      <t>неналоговые доходы</t>
    </r>
    <r>
      <rPr>
        <i/>
        <sz val="10"/>
        <color indexed="8"/>
        <rFont val="Times New Roman"/>
        <family val="1"/>
        <charset val="204"/>
      </rPr>
      <t xml:space="preserve"> всего из них:</t>
    </r>
    <r>
      <rPr>
        <sz val="12"/>
        <color indexed="8"/>
        <rFont val="Times New Roman"/>
        <family val="1"/>
        <charset val="204"/>
      </rPr>
      <t xml:space="preserve">
(тыс.руб)
</t>
    </r>
  </si>
  <si>
    <r>
      <t>безвозмездные поступления</t>
    </r>
    <r>
      <rPr>
        <i/>
        <sz val="10"/>
        <color indexed="8"/>
        <rFont val="Times New Roman"/>
        <family val="1"/>
        <charset val="204"/>
      </rPr>
      <t xml:space="preserve"> </t>
    </r>
  </si>
  <si>
    <t xml:space="preserve">Расходы местного бюджета - всего </t>
  </si>
  <si>
    <t xml:space="preserve">Дефицит (-)/Профицит (+) </t>
  </si>
  <si>
    <t xml:space="preserve">Доходы на душу населения </t>
  </si>
  <si>
    <t xml:space="preserve">жилищное строительство </t>
  </si>
  <si>
    <t>отсутствие разрешения на ввод в эксплуатацию</t>
  </si>
  <si>
    <r>
      <t xml:space="preserve">АВТОМОБИЛЬНЫЕ ДОРОГИ ОБЩЕГО ПОЛЬЗОВАНИЯ </t>
    </r>
    <r>
      <rPr>
        <i/>
        <sz val="12"/>
        <color indexed="8"/>
        <rFont val="Times New Roman"/>
        <family val="1"/>
        <charset val="204"/>
      </rPr>
      <t>(протяженность, )</t>
    </r>
  </si>
  <si>
    <t>км</t>
  </si>
  <si>
    <r>
      <t xml:space="preserve">УЛИЧНО – ДОРОЖНАЯ СЕТЬ </t>
    </r>
    <r>
      <rPr>
        <b/>
        <i/>
        <sz val="12"/>
        <color indexed="8"/>
        <rFont val="Times New Roman"/>
        <family val="1"/>
        <charset val="204"/>
      </rPr>
      <t>(</t>
    </r>
    <r>
      <rPr>
        <i/>
        <sz val="12"/>
        <color indexed="8"/>
        <rFont val="Times New Roman"/>
        <family val="1"/>
        <charset val="204"/>
      </rPr>
      <t>протяженность</t>
    </r>
    <r>
      <rPr>
        <b/>
        <i/>
        <sz val="12"/>
        <color indexed="8"/>
        <rFont val="Times New Roman"/>
        <family val="1"/>
        <charset val="204"/>
      </rPr>
      <t>)</t>
    </r>
  </si>
  <si>
    <r>
      <t xml:space="preserve">АВТОЗИМНИКИ </t>
    </r>
    <r>
      <rPr>
        <i/>
        <sz val="12"/>
        <color indexed="8"/>
        <rFont val="Times New Roman"/>
        <family val="1"/>
        <charset val="204"/>
      </rPr>
      <t>(протяженность)</t>
    </r>
  </si>
  <si>
    <r>
      <t xml:space="preserve">ЛЕДОВЫЕ ПЕРЕПРАВЫ </t>
    </r>
    <r>
      <rPr>
        <i/>
        <sz val="12"/>
        <color indexed="8"/>
        <rFont val="Times New Roman"/>
        <family val="1"/>
        <charset val="204"/>
      </rPr>
      <t>(протяженность)</t>
    </r>
  </si>
  <si>
    <t>%</t>
  </si>
  <si>
    <t xml:space="preserve">Охват детей программами дошкольного образования </t>
  </si>
  <si>
    <t xml:space="preserve">Дети с ограниченными возможностями здоровья в образовательных организациях, реализующих программу дошкольного образования </t>
  </si>
  <si>
    <r>
      <t xml:space="preserve">Воспитанники дошкольных образовательных организаций, обучающиеся по программам, соответствующим требованиям ФГОС дошкольного образования, в общей численности воспитанников дошкольных образовательных организаций </t>
    </r>
    <r>
      <rPr>
        <i/>
        <sz val="12"/>
        <color indexed="8"/>
        <rFont val="Times New Roman"/>
        <family val="1"/>
        <charset val="204"/>
      </rPr>
      <t>(удельный вес, )</t>
    </r>
  </si>
  <si>
    <t>удельный вес в обшей численности обучающихся</t>
  </si>
  <si>
    <t>удельный вес детей-инвалидов в общеобразовательных организациях в общей численности обучающихся,</t>
  </si>
  <si>
    <t>удельный вес детей-инвалидов в общеобразовательных организациях в общей численности обучающихся</t>
  </si>
  <si>
    <t>тыс.экз.</t>
  </si>
  <si>
    <t xml:space="preserve">книжный фонд/ в том числе муниципальных </t>
  </si>
  <si>
    <t>чел.</t>
  </si>
  <si>
    <t>количество пользователей архивной информацией</t>
  </si>
  <si>
    <t xml:space="preserve">АРХИВНЫЙ ФОНД РОССИЙСКОЙ ФЕДЕРАЦИИ И ДРУГИЕ АРХИВНЫЕ ДОКУМЕНТЫ </t>
  </si>
  <si>
    <t xml:space="preserve">количество коллективных средств размещения </t>
  </si>
  <si>
    <r>
      <t>количество мест (коек) в коллективных</t>
    </r>
    <r>
      <rPr>
        <sz val="12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средствах размещения </t>
    </r>
  </si>
  <si>
    <t xml:space="preserve">площадь номерного фонда коллективных средств размещения </t>
  </si>
  <si>
    <t xml:space="preserve">количество объектов туристской индустрии, оказывающих услуги населению </t>
  </si>
  <si>
    <t>тыс.кв.м.</t>
  </si>
  <si>
    <t>тыс.чел.</t>
  </si>
  <si>
    <t xml:space="preserve">работники занятые в коллективных средствах размещения (без внешних совместителей) </t>
  </si>
  <si>
    <t xml:space="preserve">работники занятые в туристских фирмах, ориентированные на внутренний и въездной туризм, </t>
  </si>
  <si>
    <t>Количество действующих маршрутов и программ по объектам туристского показа, в том числе мероприятий, ориентированных на памятные даты и события</t>
  </si>
  <si>
    <t xml:space="preserve">Численность участников мероприятий всего </t>
  </si>
  <si>
    <t>численность участников общеобразовательных организаций, в том числе муниципальных</t>
  </si>
  <si>
    <r>
      <t>удельный вес учащихся общеобразовательных организаций, участвующих в туристско-краеведческих мероприятиях</t>
    </r>
    <r>
      <rPr>
        <i/>
        <sz val="10"/>
        <color indexed="8"/>
        <rFont val="Times New Roman"/>
        <family val="1"/>
        <charset val="204"/>
      </rPr>
      <t xml:space="preserve"> </t>
    </r>
  </si>
  <si>
    <t>тыс. чел.</t>
  </si>
  <si>
    <t xml:space="preserve">численность учащихся и студентов образовательных организаций начального, среднего и высшего профессионального образования </t>
  </si>
  <si>
    <t xml:space="preserve">удельный вес учащихся и студентов образовательных организаций начального, среднего и высшего профессионального образования, участвующий в туристско-краеведческих мероприятиях </t>
  </si>
  <si>
    <t>Численность участников мероприятий всего</t>
  </si>
  <si>
    <t>численность учащихся и студентов образовательных организаций начального, среднего и высшего профессионального образования</t>
  </si>
  <si>
    <t xml:space="preserve">Количество действующих маршрутов и объектов охотничье-рыболовного и аграрного туризма (средств размещения) </t>
  </si>
  <si>
    <t xml:space="preserve">Численность граждан, обслуженных в средствах размещения охотничье-рыболовного и аграрного туризма </t>
  </si>
  <si>
    <t xml:space="preserve">Количество действующих маршрутов и объектов паломнического туризма (средств размещения) </t>
  </si>
  <si>
    <r>
      <t xml:space="preserve">ЗАРЕГИСТРИРОВАННЫЕ СЛУЧАИ ЗАБОЛЕВАНИЙ </t>
    </r>
    <r>
      <rPr>
        <i/>
        <sz val="14"/>
        <rFont val="Times New Roman"/>
        <family val="1"/>
        <charset val="204"/>
      </rPr>
      <t xml:space="preserve">  (количество)</t>
    </r>
  </si>
  <si>
    <r>
      <t xml:space="preserve">УМЕРШИЕ ОТ ВСЕХ ПРИЧИН </t>
    </r>
    <r>
      <rPr>
        <i/>
        <sz val="14"/>
        <rFont val="Times New Roman"/>
        <family val="1"/>
        <charset val="204"/>
      </rPr>
      <t>(количество)</t>
    </r>
  </si>
  <si>
    <t>количество, перечень</t>
  </si>
  <si>
    <t>сроки</t>
  </si>
  <si>
    <t>информация</t>
  </si>
  <si>
    <t>СРЕДНЕЕ ПРОФЕССИОНАЛЬНОЕ ОБРАЗОВАНИЕ</t>
  </si>
  <si>
    <t>Студенты средних образовательных учреждений (численность)</t>
  </si>
  <si>
    <t>Преподаватели и мастера производственного обучения профессиональных образовательных учреждений</t>
  </si>
  <si>
    <t>Средние профессиональные образовательные учреждения</t>
  </si>
  <si>
    <t>государственных</t>
  </si>
  <si>
    <t>негосударственных</t>
  </si>
  <si>
    <t>Подготовленно в средних профессиональных образовательных учреждениях</t>
  </si>
  <si>
    <t>по программам подготовки специалистов среднего звена</t>
  </si>
  <si>
    <t>по программам подготовки квалифицированных рабочих (служащих)</t>
  </si>
  <si>
    <t>по программампрофессионального обучения</t>
  </si>
  <si>
    <t>ЦЕНТРЫ СОЦИАЛЬНОЙ ПОДДЕРЖКИ НАСЕЛЕНИЯ (количество)</t>
  </si>
  <si>
    <t>ГРАЖДАНЕ, СОСТОЯЩИЕ НА УЧЁТЕ В ЦЕНТРАХ СОЦИАЛЬНОЙ ПОДДЕРЖКИ НАСЕЛЕНИЯ</t>
  </si>
  <si>
    <t>в том числе на социальном обслуживании</t>
  </si>
  <si>
    <t>ГРАЖДАНЕ, ОБРАТИВШИЕСЯ В ОРГАНЫ СОЦИАЛЬНОЙ ЗАЩИТЫ</t>
  </si>
  <si>
    <t>в том чтсле</t>
  </si>
  <si>
    <t>пенсионеры</t>
  </si>
  <si>
    <t>инвалиды</t>
  </si>
  <si>
    <t>из них дети - инвалиды</t>
  </si>
  <si>
    <t>ОБРАЩЕНИЯ МАЛОИМУЩИХ СЕМЕЙ В ОРГАНЫ СОЦИАЛЬНОЙ ЗАЩИТЫ ЗА СОЦИАЛЬНОЙ ПОМОЩЬЮ (количество)</t>
  </si>
  <si>
    <t>МНОГОДЕТНЫЕ СЕМЬИ, ОБРАТИВШИЕСЯ В ОРГАНЫ СОЦИАЛЬНОЙ ЗАЩИТЫ ЗА СОЦИАЛЬНОЙ ПОМОЩЬЮ (количество)</t>
  </si>
  <si>
    <t xml:space="preserve">СТАЦИОНАРНЫЕ УЧРЕЖДЕНИЯ СОЦИАЛЬНОГО ОБСЛУЖИВАНИЯ </t>
  </si>
  <si>
    <t>ГРАЖДАНЕ, НАХОДЯЩИЕСЯ НА СТАЦИОНАРНОМ СОЦИАЛЬНОМ ОБСЛУЖИВАНИИ</t>
  </si>
  <si>
    <t>Численность специалистов по делам молодёжи (молодежной политики) в структуре Администрации муниципального образования</t>
  </si>
  <si>
    <t xml:space="preserve">Количество учреждений по работе с молодежью         </t>
  </si>
  <si>
    <t>Численность молодежи в возрасте от 14 до 30 лет, проживающей на территории муниципального образования</t>
  </si>
  <si>
    <t>из них:</t>
  </si>
  <si>
    <t>количество молодежи, принимающей участие в мероприятиях в сфере молодёжной политики</t>
  </si>
  <si>
    <t xml:space="preserve">количество молодежи, принимающей участие в мероприятиях по патриотическому воспитанию </t>
  </si>
  <si>
    <t>состоящих на учёте в КДН (Комиссии по делам несовершеннолетних)</t>
  </si>
  <si>
    <t>Объем финансирования, предусмотренный бюджетом муниципального образования на мероприятия в сфере молодёжной политики в текущем году</t>
  </si>
  <si>
    <t xml:space="preserve">Наличие программы по патриотическому воспитанию молодёжи </t>
  </si>
  <si>
    <t>объем финансирования программы (перечня мероприятий) по патриотическому воспитанию, предусмотренный бюджетом муниципального образования в текущем году</t>
  </si>
  <si>
    <t>«Повышение общественной безопасности на территории муниципального образования «Колпашевский район» на 2013-2018 годы»</t>
  </si>
  <si>
    <t>3(8)</t>
  </si>
  <si>
    <t>2(0)</t>
  </si>
  <si>
    <t>1(8)</t>
  </si>
  <si>
    <t>ОБЩАЯ ХАРАКТЕРИСТИКА (МО "Колпашевский район")</t>
  </si>
  <si>
    <t>г. Колпашево</t>
  </si>
  <si>
    <t>(38254)</t>
  </si>
  <si>
    <t>klpadm@tomsk.gov.ru</t>
  </si>
  <si>
    <t>ед.</t>
  </si>
  <si>
    <t xml:space="preserve"> Поселение  давшее начало формированию современного Колпашевского района, было основано служилыми людьми Колпашниковыми в 70-х годах XVII века (1611г.) на пересечении путей миграции разных племен и народов. История Колпашева неразрывно связана с великой водной дорогой на восток, проходившей по реке Кеть. В ХVII-ХVIII веках по этой дороге пролегали маршруты посольств русских царей в Китай, маршруты знаменитых Камчатских экспедиций, возглавляемых Берингом и Чириковым.
До 1930-х годов Колпашево было незначительным населённым пунктом Кетской волости Нарымского края. В 1932 году, в связи с образованием Нарымского округа, Колпа¬шево превратилось в окружной центр, что обусловило ему рост и разви¬тие. Если в 1916 году население Колпашева составляло 1 228 жителей, в 1939г. - 15 224 жителя, то в послевоенном 1947 году здесь проживало уже 24 тысячи человек. В 1938 году Колпашеву был присвоен статус города.
В настоящее время в соответствии с Федеральным Законом «Об общих принципах организации местного самоуправления в Российской Федерации» от 06 октября 2003 года № 131-ФЗ на территории района с 1 января 2006 года осуществляют деятельность 9 поселений: 1 городское и 8 сельских поселений, объединяющих 38 населенных пунктов. 
</t>
  </si>
  <si>
    <t>Томская область, г. Колпашево,                                  ул. Кирова, 26</t>
  </si>
  <si>
    <t>Природно-ресурсный потенциал района характеризуется наличием на его территории Южно-Колпашевского железорудного месторождения, пока недостаточно разведанного, но по некоторым данным – крупнейшего в мире. На территории района имеются запасы песка, глины, минеральной воды, торфа, сапропелевых грязей.</t>
  </si>
  <si>
    <t>Климат континентальный с длительной, умеренно холодной и умеренно влажной зимой, коротким, умеренно теплым и влажным летом, индекс континентальности равен 0,88. Продолжительность зимы — около 170 дней. Средняя температура января, самого холодно­го месяца года, — -20,9°, возможны отдельные понижения до -53°, -55°.
 Многолетняя средняя годовая температура воздуха рассматриваемого района отрицательная и составляет минус 1.5 0С.
 Устойчивое промерзание почвы начинается в конце октября, полное оттаивание почвы происходит в мае. Нормативная глубина сезонного промерзания почвы – 240 см. Высота снежного покрова достигает 70 см.</t>
  </si>
  <si>
    <t>-</t>
  </si>
  <si>
    <t xml:space="preserve"> Границы и размеры Колпашевского района остаются неизменными с 1961 года
</t>
  </si>
  <si>
    <t xml:space="preserve">Район занимает площадь 17 112 кв. километров, в т.ч. г. Колпашево — 266 кв. километров. </t>
  </si>
  <si>
    <t xml:space="preserve">Колпашевский район (районный центр — город Колпашево находится в 320 км. от г.Томска) расположен в центре Томской области. На севере район граничит с Парабельским, на западе и юге — с Бакчарским, на востоке — с Молчановским и Верхнекетским районами области.
 </t>
  </si>
  <si>
    <t>Основными водными артериями являются р. Обь и р. Кеть. В районе 80 рек протяженностью 2330 км, более 1500 озер. Площадь болот —7248 км2. На территории района сосредоточено всего 0,05% запасов подземных вод области. Утвержденные эксплуатационные запасы — 0,53 тыс. м3/сут.</t>
  </si>
  <si>
    <t>Покрытая лесом площадь составляет 726,2 тыс. га, в том числе площадь спелых и перестойных лесов — 392,2 тыс. га, из них хвойных — 161,8 тыс. га. Запасы древесины в районе составляют 113,4 млн. м3, в том числе спелой и перестойной — 69,5 млн. м3, из них хвойной — 22,6 млн. м3, лиственной — 46,9 млн. м3. Расчетная лесосека составляет 1377,5 тыс. м3. Лесистость административного района 50,5%, общей площадью — 1511,6 тыс. га.</t>
  </si>
  <si>
    <t xml:space="preserve">Животный мир представлен  боровой дичью  и охотничье-промысловыми животными. Площадь охотничьих угодий в районе составляет 1612,9 тыс. га. </t>
  </si>
  <si>
    <t>6440(проектная)</t>
  </si>
  <si>
    <r>
      <t>м</t>
    </r>
    <r>
      <rPr>
        <sz val="11"/>
        <color theme="1"/>
        <rFont val="Calibri"/>
        <family val="2"/>
        <charset val="204"/>
      </rPr>
      <t>³/год</t>
    </r>
  </si>
  <si>
    <r>
      <t>т/год</t>
    </r>
    <r>
      <rPr>
        <u/>
        <sz val="11"/>
        <color theme="1"/>
        <rFont val="Calibri"/>
        <family val="2"/>
        <charset val="204"/>
        <scheme val="minor"/>
      </rPr>
      <t xml:space="preserve"> (м3/год)</t>
    </r>
  </si>
  <si>
    <r>
      <rPr>
        <u/>
        <sz val="11"/>
        <color theme="1"/>
        <rFont val="Calibri"/>
        <family val="2"/>
        <charset val="204"/>
        <scheme val="minor"/>
      </rPr>
      <t>т/год</t>
    </r>
    <r>
      <rPr>
        <sz val="11"/>
        <color theme="1"/>
        <rFont val="Calibri"/>
        <family val="2"/>
        <charset val="204"/>
        <scheme val="minor"/>
      </rPr>
      <t xml:space="preserve"> (м3/год)</t>
    </r>
  </si>
  <si>
    <r>
      <rPr>
        <u/>
        <sz val="11"/>
        <color theme="1"/>
        <rFont val="Calibri"/>
        <family val="2"/>
        <charset val="204"/>
        <scheme val="minor"/>
      </rPr>
      <t xml:space="preserve">т/год </t>
    </r>
    <r>
      <rPr>
        <sz val="11"/>
        <color theme="1"/>
        <rFont val="Calibri"/>
        <family val="2"/>
        <charset val="204"/>
        <scheme val="minor"/>
      </rPr>
      <t>(м3/год)</t>
    </r>
  </si>
  <si>
    <r>
      <t xml:space="preserve">т/год </t>
    </r>
    <r>
      <rPr>
        <u/>
        <sz val="11"/>
        <color theme="1"/>
        <rFont val="Calibri"/>
        <family val="2"/>
        <charset val="204"/>
        <scheme val="minor"/>
      </rPr>
      <t>(м3/год)</t>
    </r>
  </si>
  <si>
    <t>т/год (м³/год)</t>
  </si>
  <si>
    <t>12040 (60200)</t>
  </si>
  <si>
    <t>2081,554(10407,79)</t>
  </si>
  <si>
    <t>8060,936 (49792,21)</t>
  </si>
  <si>
    <t>2 (10)</t>
  </si>
  <si>
    <t>Планово-регулярной системой сбора и вывоза отходов от населения охвачены три поселения Колпашевского района (Колпашевское городское, Новоселовское и Чажемтовское сельские поселения. В остальных поселениях отходы вывозятся самостоятельно населением).</t>
  </si>
  <si>
    <t>Информация о развитии застроенных территориях отсутствует</t>
  </si>
  <si>
    <t>На территории района расположен единственный памятник архитектуры - Церковь во имя Воскресения Господня и во имя Святителя Николая Чудотворца (расположена в с. Тогур). Церковь основана в 1818 году, в настоящее время является единственным действующим православным храмом на севере Томской области, при этом является памятником архитектуры первой половины XIX века федерального значения. Архитектурный стиль храма - "Сибирское барокко". После образования Колпашевской епархии (2013) Тогурская церковь получила статус архиерейского подворья (март 2014), а её настоятелем становится епископ Колпашевский и Стрежевской Силуан/Колпашевский краеведческий музей проводит для жителей и гостей Колпашевского района автобусные экскурсии, во время которых экскурсанты посещают памятные места.</t>
  </si>
  <si>
    <t>не имеется</t>
  </si>
  <si>
    <t>1- ОГБУЗ "Колпашевская РБ" - областная, 19 -Фелдшерско - акушерские пункты - областная</t>
  </si>
  <si>
    <t>областная</t>
  </si>
  <si>
    <t>215088 (в т.ч. недвижимое - 690, движимое - 214398; передано в аренду - 42, в б/п - 345)</t>
  </si>
  <si>
    <t>физическая культура и спорт</t>
  </si>
  <si>
    <t>"Социальное развитие села до 2013 года", "Жилище" на 2011-2015 годы", "Развитие образования на 2011-2015 годы"</t>
  </si>
  <si>
    <t xml:space="preserve">"Социальное развитие села Томской области до 2014 года", "Обеспечение жильем молодых семей в Томской области на 2011-2015 гг.", "Энергосбережение и повышение энергетической эффективности на территории Томской области на 2010-2012 годы и на перспективу до 2020 года", "Развитие малого и среднего предпринимательства в Томской области на период 2011-2014 годов", "Право быть равным на 2013-2016 годы", "Повышение уровня пенсионного обеспечения работников бюджетной сферы, государственных и муниципальных служащих Томской области на период 2013-2023 годов", "Модернизация коммунальной инфраструктуры в Томской области в 2013-2017 годах", "Обеспечение доступности и развития дошкольногообразования в Томской области на 2013-2017 годы", "Развитие газоснабжения и газификации Томской области на 2013-2015 годы", "Развитие сельскохозяйственного производства в Томской области на 2013-2020 годы", "Обеспечение безопасности жизнедеятельности населения на территории Томской области на 2013-2015 годы", "Развитие культуры Томской области на 2013-2017 годы", "Модернизация здравоохранения Томской области на 2011-2013 годы"   </t>
  </si>
  <si>
    <t>"Предоставление молодым семьям государственной поддержки на приобритение (строительства) жилья на территории Колпашевского района на 2011-2015 годы", "Подготовка споривных сооружений к проведению на территории Колпашевского района финальных областных летних сельских спортиных игр "Стадион для всех", "Профилактика правонарушений среди несовершеннолетних на территории муниципального образования "Колпашевский район" на 2013-2015 гг.", "Поддержка и развитие малого и среднего предпринимательства в муниципальном образовании "Колпашевский район" на 2013-2018 годы", "Здоровый ребенок" на 2011-2013 годы", "Медицинские кадры" на 2011-2013 годы"</t>
  </si>
  <si>
    <t>тыс. руб</t>
  </si>
  <si>
    <t>34 843 тыс. руб., 6,64%</t>
  </si>
  <si>
    <t>166 338,0 тыс. руб., 31,71%</t>
  </si>
  <si>
    <t>323 344,0 тыс. руб., 61,65%</t>
  </si>
  <si>
    <t>В районе осуществляют деятельность в сфере СМИ 5 субъектов предпринимательства</t>
  </si>
  <si>
    <r>
      <t xml:space="preserve">В 2013 году сложились </t>
    </r>
    <r>
      <rPr>
        <b/>
        <sz val="10"/>
        <rFont val="Times New Roman"/>
        <family val="1"/>
        <charset val="204"/>
      </rPr>
      <t>положительные тенденции в улучшении демографической ситуации в районе</t>
    </r>
    <r>
      <rPr>
        <sz val="10"/>
        <rFont val="Times New Roman"/>
        <family val="1"/>
        <charset val="204"/>
      </rPr>
      <t xml:space="preserve">: </t>
    </r>
    <r>
      <rPr>
        <b/>
        <sz val="10"/>
        <rFont val="Times New Roman"/>
        <family val="1"/>
        <charset val="204"/>
      </rPr>
      <t>родилось 645</t>
    </r>
    <r>
      <rPr>
        <sz val="10"/>
        <rFont val="Times New Roman"/>
        <family val="1"/>
        <charset val="204"/>
      </rPr>
      <t xml:space="preserve"> детей, а </t>
    </r>
    <r>
      <rPr>
        <b/>
        <sz val="10"/>
        <rFont val="Times New Roman"/>
        <family val="1"/>
        <charset val="204"/>
      </rPr>
      <t>умерло 616</t>
    </r>
    <r>
      <rPr>
        <sz val="10"/>
        <rFont val="Times New Roman"/>
        <family val="1"/>
        <charset val="204"/>
      </rPr>
      <t xml:space="preserve"> человек (за аналогичный период прошлого года – 633 и 616 человек соответственно). Естественный прирост населения составил </t>
    </r>
    <r>
      <rPr>
        <b/>
        <sz val="10"/>
        <rFont val="Times New Roman"/>
        <family val="1"/>
        <charset val="204"/>
      </rPr>
      <t>– 29</t>
    </r>
    <r>
      <rPr>
        <sz val="10"/>
        <rFont val="Times New Roman"/>
        <family val="1"/>
        <charset val="204"/>
      </rPr>
      <t xml:space="preserve"> человек (за 2012г.  естественный прирост - 17 чел.). За 2013 год прибыло в район 1 162 человека (2012г. – 1 096 чел.), а выехало 1 641 человек (2012г. –      1671 чел.). </t>
    </r>
    <r>
      <rPr>
        <b/>
        <sz val="10"/>
        <rFont val="Times New Roman"/>
        <family val="1"/>
        <charset val="204"/>
      </rPr>
      <t xml:space="preserve">Улучшились </t>
    </r>
    <r>
      <rPr>
        <sz val="10"/>
        <rFont val="Times New Roman"/>
        <family val="1"/>
        <charset val="204"/>
      </rPr>
      <t xml:space="preserve">значения показателей, характеризующих </t>
    </r>
    <r>
      <rPr>
        <b/>
        <sz val="10"/>
        <rFont val="Times New Roman"/>
        <family val="1"/>
        <charset val="204"/>
      </rPr>
      <t>миграционную убыль населения</t>
    </r>
    <r>
      <rPr>
        <sz val="10"/>
        <rFont val="Times New Roman"/>
        <family val="1"/>
        <charset val="204"/>
      </rPr>
      <t xml:space="preserve"> Колпашевского района:  за 2013 год  – 479 человек (2012г. –  575 чел.).В целом, </t>
    </r>
    <r>
      <rPr>
        <b/>
        <sz val="10"/>
        <rFont val="Times New Roman"/>
        <family val="1"/>
        <charset val="204"/>
      </rPr>
      <t>численность постоянного населения района</t>
    </r>
    <r>
      <rPr>
        <sz val="10"/>
        <rFont val="Times New Roman"/>
        <family val="1"/>
        <charset val="204"/>
      </rPr>
      <t xml:space="preserve"> в 2013 году продолжает сокращаться и на 1 января 2014 года по данным статистики составила </t>
    </r>
    <r>
      <rPr>
        <b/>
        <sz val="10"/>
        <rFont val="Times New Roman"/>
        <family val="1"/>
        <charset val="204"/>
      </rPr>
      <t>39 142 человека</t>
    </r>
    <r>
      <rPr>
        <sz val="10"/>
        <rFont val="Times New Roman"/>
        <family val="1"/>
        <charset val="204"/>
      </rPr>
      <t xml:space="preserve"> (на 01.01.2013 – 39 592 чел.).</t>
    </r>
  </si>
  <si>
    <r>
      <t>Уровень регистрируемой безработицы</t>
    </r>
    <r>
      <rPr>
        <sz val="10"/>
        <color theme="1"/>
        <rFont val="Times New Roman"/>
        <family val="1"/>
        <charset val="204"/>
      </rPr>
      <t xml:space="preserve"> на </t>
    </r>
    <r>
      <rPr>
        <b/>
        <sz val="10"/>
        <color theme="1"/>
        <rFont val="Times New Roman"/>
        <family val="1"/>
        <charset val="204"/>
      </rPr>
      <t xml:space="preserve">01.01.2014 </t>
    </r>
    <r>
      <rPr>
        <sz val="10"/>
        <color theme="1"/>
        <rFont val="Times New Roman"/>
        <family val="1"/>
        <charset val="204"/>
      </rPr>
      <t xml:space="preserve">года составил </t>
    </r>
    <r>
      <rPr>
        <b/>
        <sz val="10"/>
        <color theme="1"/>
        <rFont val="Times New Roman"/>
        <family val="1"/>
        <charset val="204"/>
      </rPr>
      <t xml:space="preserve">3,3% </t>
    </r>
    <r>
      <rPr>
        <sz val="10"/>
        <color theme="1"/>
        <rFont val="Times New Roman"/>
        <family val="1"/>
        <charset val="204"/>
      </rPr>
      <t xml:space="preserve">(на 01.01.2013г. – 3,6%) от числа экономически активного населения района.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Численность официально зарегистрированных безработных </t>
    </r>
    <r>
      <rPr>
        <sz val="10"/>
        <color theme="1"/>
        <rFont val="Times New Roman"/>
        <family val="1"/>
        <charset val="204"/>
      </rPr>
      <t>в районе      на 1 января 2014 года составила</t>
    </r>
    <r>
      <rPr>
        <b/>
        <sz val="10"/>
        <color theme="1"/>
        <rFont val="Times New Roman"/>
        <family val="1"/>
        <charset val="204"/>
      </rPr>
      <t xml:space="preserve"> 726 чел.</t>
    </r>
    <r>
      <rPr>
        <sz val="10"/>
        <color theme="1"/>
        <rFont val="Times New Roman"/>
        <family val="1"/>
        <charset val="204"/>
      </rPr>
      <t xml:space="preserve"> (на 01.01.2013 - 850 чел.).              </t>
    </r>
    <r>
      <rPr>
        <b/>
        <sz val="10"/>
        <color theme="1"/>
        <rFont val="Times New Roman"/>
        <family val="1"/>
        <charset val="204"/>
      </rPr>
      <t>Коэффициент напряжённости на рынке труда</t>
    </r>
    <r>
      <rPr>
        <sz val="10"/>
        <color theme="1"/>
        <rFont val="Times New Roman"/>
        <family val="1"/>
        <charset val="204"/>
      </rPr>
      <t xml:space="preserve"> на 1 января 2014 года составил</t>
    </r>
    <r>
      <rPr>
        <b/>
        <sz val="10"/>
        <color theme="1"/>
        <rFont val="Times New Roman"/>
        <family val="1"/>
        <charset val="204"/>
      </rPr>
      <t xml:space="preserve"> 4,7 безработных</t>
    </r>
    <r>
      <rPr>
        <sz val="10"/>
        <color theme="1"/>
        <rFont val="Times New Roman"/>
        <family val="1"/>
        <charset val="204"/>
      </rPr>
      <t xml:space="preserve"> на 1 вакантное место (на 1 января 2013 г. – 6,2).</t>
    </r>
  </si>
  <si>
    <t>В районном центре  расположены филиал ОАО Авиакомпания «Газпромавиа», и вертодром ОАО «ТомскАвиа», в настоящий момент переведённый в статус посадочных площадок.
Воздушный транспорт осуществляет, в основном, грузовые перевозки, объем пассажирских перевозок незначителен.</t>
  </si>
  <si>
    <t>Отсутствует</t>
  </si>
  <si>
    <t>Основные виды грузов, перевозимых водным транспортом - строительные материалы, продовольственные товары, техника, уголь и нефтепродукты. 
Водный транспорт представляют наиболее значимые предприятия - Колпашевский район водных путей и судоходства, ООО «Судоходная компания «Север», ООО «Переправы», ООО «Паромные переправы», ООО «ВодТрансСевер».</t>
  </si>
  <si>
    <t>Основной объем перевозки грузов по территории района осуществляется с использованием автомобильного транспорта.
Обеспеченность населения Колпашевского района легковыми автомобилями в личной собственности не менее 220 единиц на 1000 человек.
Выполняются ежедневные автобусные рейсы по маршруту Колпашево-Томск и по направлению Колпашево - Новосибирск. Действует 15 автобусных маршрутов, из них 4 - в Колпашевском городском поселении и 11 маршрутов осуществляют перевозки пассажиров между поселениями района.</t>
  </si>
  <si>
    <t xml:space="preserve"> тыс. кв. м. (тыс. п.м.)</t>
  </si>
  <si>
    <t>тыс. голов</t>
  </si>
  <si>
    <t xml:space="preserve"> 1,082 поголовье молочных коров</t>
  </si>
  <si>
    <t>Производство продукции:</t>
  </si>
  <si>
    <t xml:space="preserve">тыс.тонн </t>
  </si>
  <si>
    <t xml:space="preserve"> - 0,655 производство скота и птицы (в живом весе) </t>
  </si>
  <si>
    <t xml:space="preserve"> - 4,133 производство молока</t>
  </si>
  <si>
    <t>768 га посевная площадь</t>
  </si>
  <si>
    <t>Валовой сбор:</t>
  </si>
  <si>
    <t xml:space="preserve"> - 12,4 картофель</t>
  </si>
  <si>
    <t xml:space="preserve"> - 3,83 овощи </t>
  </si>
  <si>
    <t xml:space="preserve"> - 4,909  сено</t>
  </si>
  <si>
    <t xml:space="preserve"> - 0,08 зерновых и зернобобовых</t>
  </si>
  <si>
    <t>Урожайность:</t>
  </si>
  <si>
    <t>ц/га</t>
  </si>
  <si>
    <t xml:space="preserve"> - 161 картофель</t>
  </si>
  <si>
    <t xml:space="preserve"> - 294,5 овощи</t>
  </si>
  <si>
    <t>322,554 тонн объем вылова рыбы</t>
  </si>
  <si>
    <t>52 рыбопромысловых участка, закрепленных по конкурсу, из них 28 участков любительское и спортивное рыболовство,  24 - промышленное рыболовство</t>
  </si>
  <si>
    <t>7 учреждений / 31 аптека и аптечных пункта</t>
  </si>
  <si>
    <t>1 / Открытое акционерное общество "Санаторий "Чажемто"</t>
  </si>
  <si>
    <t>0,0434 грибы</t>
  </si>
  <si>
    <t>0,0076 ягода</t>
  </si>
  <si>
    <t>2,059 хлеб и мучные  изделия</t>
  </si>
  <si>
    <t>0,111 полуфабрикаты</t>
  </si>
  <si>
    <t>0,074 колбасные изделия</t>
  </si>
  <si>
    <t>тыс./дал.</t>
  </si>
  <si>
    <t xml:space="preserve">125,069 безалкогольные напитки, воды минеральные </t>
  </si>
  <si>
    <t>0,214 рыба в ассортименте</t>
  </si>
  <si>
    <t>тыс.м</t>
  </si>
  <si>
    <t>тыс. руб.</t>
  </si>
  <si>
    <t>Малые предприятия, в т.ч. микропредприятия</t>
  </si>
  <si>
    <t>Численность                                                                           индивидуальных предпринимателей                                             по видам деятельности</t>
  </si>
  <si>
    <t>68 - сельское, лесное хозяйство, рыболовство</t>
  </si>
  <si>
    <t>56 - обрабатывающие производства</t>
  </si>
  <si>
    <t>29 - строительство</t>
  </si>
  <si>
    <t>420 - торговля, общественное питание, ремонт автотранспорта и бытовых изделий, деятельность гостинниц</t>
  </si>
  <si>
    <t>115 - транспорт и связь</t>
  </si>
  <si>
    <t>70 - операции с недвижимым имуществом</t>
  </si>
  <si>
    <t>15 - образование, здравохранение</t>
  </si>
  <si>
    <t>72 - коммунальные, социальные, персональные  услуги, распределение газа и воды</t>
  </si>
  <si>
    <t>2 - финансовая деятельность</t>
  </si>
  <si>
    <t>Оборот малых предприятий                                                                                                                                  по видам деятельности</t>
  </si>
  <si>
    <t>29058,9 - сельское и лесное хозяйство</t>
  </si>
  <si>
    <t>67434,3 - обрабатывающие производства</t>
  </si>
  <si>
    <t>216193,4 - производство и распределение электроэнергии, газа и воды</t>
  </si>
  <si>
    <t>59659,5 - строительство</t>
  </si>
  <si>
    <t>364599,7 - торговля, ремонт автотранспорта и бытовых изделий</t>
  </si>
  <si>
    <t>15017 - гостиницы и рестораны</t>
  </si>
  <si>
    <t>173911,2 - транспорт и связь</t>
  </si>
  <si>
    <t>141750,2 - операции с недвижимым имуществом</t>
  </si>
  <si>
    <t>5221 - образование</t>
  </si>
  <si>
    <t>5696,8 - здравохранение</t>
  </si>
  <si>
    <t>4083 - прочие коммунальные, социальные и персональные услуги</t>
  </si>
  <si>
    <t>Общая площадь помещений бизнес-инкубатора 782,4 кв. м</t>
  </si>
  <si>
    <t>Бизнес инкубатор Колпашевского района производственного и офисного назначения</t>
  </si>
  <si>
    <t>Центр поддержки предпринимательства Колпашевского района</t>
  </si>
  <si>
    <t>Льготное размещение на площадях бизнес-инкубатора</t>
  </si>
  <si>
    <t>Финансовая поддержка в форме субсидий:</t>
  </si>
  <si>
    <t xml:space="preserve"> -победителей конкурса "Лучший предпринимательский проект "стартующего бизнеса";</t>
  </si>
  <si>
    <t xml:space="preserve"> -победителей конкурса на лучший проект в МО "Колпашевский район";</t>
  </si>
  <si>
    <t xml:space="preserve"> -победителей конкурса "Достойный бизнес".</t>
  </si>
  <si>
    <t>Компенсация части расходов субъектов МСП в связи с участием в муниципальных, межмуниципальных, межрегиональных мероприятиях</t>
  </si>
  <si>
    <t>Компенсация части расходов субъектов МСП за потребленную электроэнергию, вырабатываемую дизельными электростанциями, на производственные нужды для производства товаров, работ, услуг в сельских населенных пунктах</t>
  </si>
  <si>
    <t>Координационный Совет в области развития малого и среднего предпринимательства</t>
  </si>
  <si>
    <t>Комиссия по проведению конкурса на лучший предпринимательский проект в МО "Колпашевский район"</t>
  </si>
  <si>
    <t>Комиссия по проведению конкурса "Лучший предпринимательский проект "стартующего бизнеса"</t>
  </si>
  <si>
    <t>Комиссия по проведению конкурса "Достойный бизнес"</t>
  </si>
  <si>
    <t>1 МАОУДОД "ДЮСШ им. О. Рахматулиной"</t>
  </si>
  <si>
    <t>11,5 тыс. чел.</t>
  </si>
  <si>
    <t xml:space="preserve">172/художественно-этетическое, прикладное </t>
  </si>
  <si>
    <t>патриотическая, информационно-просветительская, развлекательная</t>
  </si>
  <si>
    <t>31576/31010</t>
  </si>
  <si>
    <t>16/13</t>
  </si>
  <si>
    <t>1,879/0,662</t>
  </si>
  <si>
    <t>35672/36429</t>
  </si>
  <si>
    <t>1. СОШ 4 - с. Новоильинка - д. Чугунка- НГСС-СОШ 4                                                     2. Чажемтовская СОШ-с. Старо-Абрамкино-с. Старокороткино-с. Сугот- с. Ново-Короткино-Чажемтовская СОШ                                                                                                   3. Чажемтовская СОШ-с. Могильный Мыс-с. Игнашкино-Чажемтовская СОШ                                                          4.Тогурская НОШ-мкр. Новостройка- мкр. Шпальная-д. Волково-Тогурская НОШ                                                                                                 5.Инкинская СОШ-д.Пасека-Инкинская СОШ. 6.Новогоренская СОШ - д.Усть-Чая - Новогоренская СОШ</t>
  </si>
  <si>
    <t>на всех маршрутах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</si>
</sst>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00"/>
  </numFmts>
  <fonts count="3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Vrinda"/>
      <family val="2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i/>
      <sz val="14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0" fillId="0" borderId="1" xfId="0" applyBorder="1" applyAlignment="1"/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justify" vertical="center"/>
    </xf>
    <xf numFmtId="0" fontId="0" fillId="0" borderId="1" xfId="0" applyBorder="1" applyAlignment="1">
      <alignment wrapText="1"/>
    </xf>
    <xf numFmtId="0" fontId="17" fillId="0" borderId="0" xfId="0" applyFont="1"/>
    <xf numFmtId="0" fontId="0" fillId="0" borderId="3" xfId="0" applyBorder="1" applyAlignment="1"/>
    <xf numFmtId="0" fontId="2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5" fillId="0" borderId="1" xfId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26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7" fillId="0" borderId="1" xfId="0" applyFont="1" applyBorder="1" applyAlignment="1">
      <alignment wrapText="1"/>
    </xf>
    <xf numFmtId="0" fontId="0" fillId="2" borderId="1" xfId="0" applyFill="1" applyBorder="1"/>
    <xf numFmtId="0" fontId="3" fillId="2" borderId="1" xfId="0" applyFont="1" applyFill="1" applyBorder="1" applyAlignment="1">
      <alignment horizontal="left" wrapText="1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6" fillId="2" borderId="1" xfId="0" applyFont="1" applyFill="1" applyBorder="1" applyAlignment="1">
      <alignment wrapText="1"/>
    </xf>
    <xf numFmtId="0" fontId="32" fillId="2" borderId="1" xfId="0" applyFont="1" applyFill="1" applyBorder="1" applyAlignment="1">
      <alignment horizontal="justify"/>
    </xf>
    <xf numFmtId="0" fontId="34" fillId="2" borderId="1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fill" vertical="justify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36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vertical="center"/>
    </xf>
    <xf numFmtId="0" fontId="3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right" wrapText="1"/>
    </xf>
    <xf numFmtId="0" fontId="0" fillId="0" borderId="1" xfId="0" applyBorder="1" applyAlignment="1">
      <alignment vertical="top"/>
    </xf>
    <xf numFmtId="0" fontId="1" fillId="0" borderId="8" xfId="0" applyFont="1" applyBorder="1" applyAlignment="1">
      <alignment vertical="top" wrapText="1"/>
    </xf>
    <xf numFmtId="0" fontId="0" fillId="0" borderId="0" xfId="0" applyBorder="1"/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0" borderId="6" xfId="0" applyBorder="1"/>
    <xf numFmtId="0" fontId="1" fillId="0" borderId="13" xfId="0" applyFont="1" applyBorder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0" fontId="0" fillId="0" borderId="7" xfId="0" applyBorder="1"/>
    <xf numFmtId="0" fontId="0" fillId="0" borderId="3" xfId="0" applyBorder="1"/>
    <xf numFmtId="0" fontId="0" fillId="0" borderId="1" xfId="0" applyBorder="1" applyAlignment="1">
      <alignment vertical="top" wrapText="1"/>
    </xf>
    <xf numFmtId="1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4" fontId="31" fillId="2" borderId="1" xfId="0" applyNumberFormat="1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164" fontId="31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0" fillId="0" borderId="1" xfId="0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21" fillId="0" borderId="1" xfId="0" applyFont="1" applyBorder="1" applyAlignment="1">
      <alignment horizontal="right" wrapText="1"/>
    </xf>
    <xf numFmtId="0" fontId="20" fillId="0" borderId="2" xfId="0" applyFont="1" applyBorder="1" applyAlignment="1">
      <alignment horizontal="right" wrapText="1"/>
    </xf>
    <xf numFmtId="0" fontId="21" fillId="0" borderId="4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15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0" fillId="0" borderId="9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5" fillId="0" borderId="2" xfId="0" applyFont="1" applyBorder="1" applyAlignment="1">
      <alignment horizontal="right" wrapText="1"/>
    </xf>
    <xf numFmtId="0" fontId="2" fillId="0" borderId="5" xfId="0" applyFont="1" applyBorder="1" applyAlignment="1">
      <alignment horizontal="center" wrapText="1"/>
    </xf>
    <xf numFmtId="0" fontId="20" fillId="0" borderId="1" xfId="0" applyFont="1" applyBorder="1" applyAlignment="1">
      <alignment horizontal="right" wrapText="1"/>
    </xf>
    <xf numFmtId="0" fontId="23" fillId="0" borderId="2" xfId="0" applyFont="1" applyBorder="1" applyAlignment="1">
      <alignment horizontal="righ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0" fontId="21" fillId="0" borderId="1" xfId="0" applyFont="1" applyBorder="1" applyAlignment="1">
      <alignment horizontal="right" wrapText="1"/>
    </xf>
    <xf numFmtId="0" fontId="18" fillId="0" borderId="2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20" fillId="0" borderId="2" xfId="0" applyFont="1" applyBorder="1" applyAlignment="1">
      <alignment horizontal="right" wrapText="1"/>
    </xf>
    <xf numFmtId="0" fontId="20" fillId="0" borderId="4" xfId="0" applyFont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0" fillId="2" borderId="4" xfId="0" applyFill="1" applyBorder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3" xfId="0" applyFill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3" xfId="0" applyBorder="1" applyAlignment="1"/>
    <xf numFmtId="0" fontId="1" fillId="2" borderId="8" xfId="0" applyFont="1" applyFill="1" applyBorder="1" applyAlignment="1">
      <alignment horizontal="right" wrapText="1"/>
    </xf>
    <xf numFmtId="0" fontId="1" fillId="2" borderId="9" xfId="0" applyFont="1" applyFill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21" fillId="0" borderId="4" xfId="0" applyFont="1" applyBorder="1" applyAlignment="1">
      <alignment horizontal="righ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5" fillId="2" borderId="1" xfId="0" applyFont="1" applyFill="1" applyBorder="1" applyAlignment="1">
      <alignment horizontal="right" wrapText="1"/>
    </xf>
    <xf numFmtId="0" fontId="23" fillId="0" borderId="1" xfId="0" applyFont="1" applyBorder="1" applyAlignment="1">
      <alignment horizontal="right" wrapText="1"/>
    </xf>
    <xf numFmtId="0" fontId="1" fillId="0" borderId="9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wrapText="1"/>
    </xf>
    <xf numFmtId="0" fontId="15" fillId="0" borderId="8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lpadm@tomsk.go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797"/>
  <sheetViews>
    <sheetView tabSelected="1" topLeftCell="A292" zoomScaleNormal="100" workbookViewId="0">
      <selection activeCell="D308" sqref="D308:D454"/>
    </sheetView>
  </sheetViews>
  <sheetFormatPr defaultRowHeight="15"/>
  <cols>
    <col min="1" max="1" width="39.140625" customWidth="1"/>
    <col min="2" max="2" width="44.28515625" customWidth="1"/>
    <col min="3" max="3" width="21.28515625" customWidth="1"/>
    <col min="4" max="4" width="42.140625" customWidth="1"/>
  </cols>
  <sheetData>
    <row r="1" spans="1:4">
      <c r="A1" s="170" t="s">
        <v>42</v>
      </c>
      <c r="B1" s="171"/>
      <c r="C1" t="s">
        <v>522</v>
      </c>
      <c r="D1" s="2" t="s">
        <v>43</v>
      </c>
    </row>
    <row r="2" spans="1:4" ht="20.25">
      <c r="A2" s="98" t="s">
        <v>613</v>
      </c>
      <c r="B2" s="99"/>
      <c r="C2" s="100"/>
      <c r="D2" s="1"/>
    </row>
    <row r="3" spans="1:4">
      <c r="A3" s="155"/>
      <c r="B3" s="156"/>
      <c r="C3" s="1"/>
      <c r="D3" s="1"/>
    </row>
    <row r="4" spans="1:4" ht="15.75">
      <c r="A4" s="105" t="s">
        <v>36</v>
      </c>
      <c r="B4" s="119"/>
      <c r="C4" s="1"/>
      <c r="D4" s="16" t="s">
        <v>614</v>
      </c>
    </row>
    <row r="5" spans="1:4" ht="15.75">
      <c r="A5" s="105" t="s">
        <v>37</v>
      </c>
      <c r="B5" s="119"/>
      <c r="C5" s="1"/>
      <c r="D5" s="1"/>
    </row>
    <row r="6" spans="1:4" ht="15.75">
      <c r="A6" s="105" t="s">
        <v>38</v>
      </c>
      <c r="B6" s="119"/>
      <c r="C6" s="1"/>
      <c r="D6" s="15">
        <v>636460</v>
      </c>
    </row>
    <row r="7" spans="1:4" ht="15.75">
      <c r="A7" s="105" t="s">
        <v>39</v>
      </c>
      <c r="B7" s="119"/>
      <c r="C7" s="1"/>
      <c r="D7" s="17" t="s">
        <v>615</v>
      </c>
    </row>
    <row r="8" spans="1:4" ht="26.25" customHeight="1">
      <c r="A8" s="105" t="s">
        <v>41</v>
      </c>
      <c r="B8" s="119"/>
      <c r="C8" s="1"/>
      <c r="D8" s="22" t="s">
        <v>619</v>
      </c>
    </row>
    <row r="9" spans="1:4" ht="15.75">
      <c r="A9" s="105" t="s">
        <v>40</v>
      </c>
      <c r="B9" s="119"/>
      <c r="C9" s="1"/>
      <c r="D9" s="18" t="s">
        <v>616</v>
      </c>
    </row>
    <row r="10" spans="1:4" ht="336" customHeight="1">
      <c r="A10" s="105" t="s">
        <v>44</v>
      </c>
      <c r="B10" s="119"/>
      <c r="C10" s="1"/>
      <c r="D10" s="21" t="s">
        <v>618</v>
      </c>
    </row>
    <row r="11" spans="1:4" ht="223.5" customHeight="1">
      <c r="A11" s="105" t="s">
        <v>45</v>
      </c>
      <c r="B11" s="119"/>
      <c r="C11" s="1"/>
      <c r="D11" s="31" t="s">
        <v>642</v>
      </c>
    </row>
    <row r="12" spans="1:4" ht="15.75">
      <c r="A12" s="105" t="s">
        <v>46</v>
      </c>
      <c r="B12" s="119"/>
      <c r="C12" s="1"/>
      <c r="D12" s="1"/>
    </row>
    <row r="13" spans="1:4" ht="15.75">
      <c r="A13" s="147" t="s">
        <v>47</v>
      </c>
      <c r="B13" s="150"/>
      <c r="C13" s="15" t="s">
        <v>617</v>
      </c>
      <c r="D13" s="15">
        <v>9</v>
      </c>
    </row>
    <row r="14" spans="1:4" ht="15.75">
      <c r="A14" s="147" t="s">
        <v>48</v>
      </c>
      <c r="B14" s="150"/>
      <c r="C14" s="15" t="s">
        <v>617</v>
      </c>
      <c r="D14" s="15">
        <v>38</v>
      </c>
    </row>
    <row r="15" spans="1:4" ht="15.75">
      <c r="A15" s="105" t="s">
        <v>49</v>
      </c>
      <c r="B15" s="119"/>
      <c r="C15" s="1"/>
      <c r="D15" s="10"/>
    </row>
    <row r="16" spans="1:4" ht="26.25">
      <c r="A16" s="105" t="s">
        <v>50</v>
      </c>
      <c r="B16" s="119"/>
      <c r="C16" s="1"/>
      <c r="D16" s="20" t="s">
        <v>646</v>
      </c>
    </row>
    <row r="17" spans="1:4">
      <c r="A17" s="143" t="s">
        <v>51</v>
      </c>
      <c r="B17" s="161"/>
      <c r="C17" s="32"/>
      <c r="D17" s="32"/>
    </row>
    <row r="18" spans="1:4" ht="217.5">
      <c r="A18" s="159" t="s">
        <v>52</v>
      </c>
      <c r="B18" s="160"/>
      <c r="C18" s="32"/>
      <c r="D18" s="37" t="s">
        <v>656</v>
      </c>
    </row>
    <row r="19" spans="1:4" ht="127.5">
      <c r="A19" s="159" t="s">
        <v>53</v>
      </c>
      <c r="B19" s="160"/>
      <c r="C19" s="32"/>
      <c r="D19" s="38" t="s">
        <v>657</v>
      </c>
    </row>
    <row r="20" spans="1:4" ht="26.25">
      <c r="A20" s="105" t="s">
        <v>54</v>
      </c>
      <c r="B20" s="119"/>
      <c r="C20" s="1"/>
      <c r="D20" s="20" t="s">
        <v>655</v>
      </c>
    </row>
    <row r="21" spans="1:4" ht="15.75">
      <c r="A21" s="105" t="s">
        <v>55</v>
      </c>
      <c r="B21" s="119"/>
      <c r="C21" s="1"/>
      <c r="D21" s="1"/>
    </row>
    <row r="22" spans="1:4" ht="96" customHeight="1">
      <c r="A22" s="157" t="s">
        <v>56</v>
      </c>
      <c r="B22" s="158"/>
      <c r="C22" s="1"/>
      <c r="D22" s="20" t="s">
        <v>625</v>
      </c>
    </row>
    <row r="23" spans="1:4" ht="45" customHeight="1">
      <c r="A23" s="157" t="s">
        <v>57</v>
      </c>
      <c r="B23" s="158"/>
      <c r="C23" s="1"/>
      <c r="D23" s="20" t="s">
        <v>623</v>
      </c>
    </row>
    <row r="24" spans="1:4" ht="26.25">
      <c r="A24" s="157" t="s">
        <v>58</v>
      </c>
      <c r="B24" s="158"/>
      <c r="C24" s="1"/>
      <c r="D24" s="20" t="s">
        <v>624</v>
      </c>
    </row>
    <row r="25" spans="1:4" ht="15.75">
      <c r="A25" s="157" t="s">
        <v>59</v>
      </c>
      <c r="B25" s="158"/>
      <c r="C25" s="1"/>
      <c r="D25" s="23" t="s">
        <v>643</v>
      </c>
    </row>
    <row r="26" spans="1:4" ht="204" customHeight="1">
      <c r="A26" s="157" t="s">
        <v>60</v>
      </c>
      <c r="B26" s="158"/>
      <c r="C26" s="1"/>
      <c r="D26" s="20" t="s">
        <v>621</v>
      </c>
    </row>
    <row r="27" spans="1:4" ht="27.75" customHeight="1">
      <c r="A27" s="159" t="s">
        <v>61</v>
      </c>
      <c r="B27" s="160"/>
      <c r="C27" s="32"/>
      <c r="D27" s="26"/>
    </row>
    <row r="28" spans="1:4" ht="15.75" customHeight="1">
      <c r="A28" s="162"/>
      <c r="B28" s="46" t="s">
        <v>62</v>
      </c>
      <c r="C28" s="32" t="s">
        <v>536</v>
      </c>
      <c r="D28" s="26">
        <v>144</v>
      </c>
    </row>
    <row r="29" spans="1:4" ht="15.75">
      <c r="A29" s="163"/>
      <c r="B29" s="46" t="s">
        <v>63</v>
      </c>
      <c r="C29" s="32" t="s">
        <v>536</v>
      </c>
      <c r="D29" s="26">
        <v>0</v>
      </c>
    </row>
    <row r="30" spans="1:4" ht="15.75">
      <c r="A30" s="164"/>
      <c r="B30" s="46" t="s">
        <v>64</v>
      </c>
      <c r="C30" s="32" t="s">
        <v>536</v>
      </c>
      <c r="D30" s="26">
        <v>0</v>
      </c>
    </row>
    <row r="31" spans="1:4" ht="15.75">
      <c r="A31" s="147" t="s">
        <v>65</v>
      </c>
      <c r="B31" s="150"/>
      <c r="C31" s="3"/>
      <c r="D31" s="1"/>
    </row>
    <row r="32" spans="1:4" ht="102.75">
      <c r="A32" s="165"/>
      <c r="B32" s="4" t="s">
        <v>66</v>
      </c>
      <c r="C32" s="1"/>
      <c r="D32" s="20" t="s">
        <v>620</v>
      </c>
    </row>
    <row r="33" spans="1:4" ht="80.25" customHeight="1">
      <c r="A33" s="166"/>
      <c r="B33" s="4" t="s">
        <v>67</v>
      </c>
      <c r="C33" s="1"/>
      <c r="D33" s="20" t="s">
        <v>626</v>
      </c>
    </row>
    <row r="34" spans="1:4" ht="51.75">
      <c r="A34" s="166"/>
      <c r="B34" s="4" t="s">
        <v>68</v>
      </c>
      <c r="C34" s="1"/>
      <c r="D34" s="20" t="s">
        <v>628</v>
      </c>
    </row>
    <row r="35" spans="1:4" ht="118.5" customHeight="1">
      <c r="A35" s="166"/>
      <c r="B35" s="4" t="s">
        <v>69</v>
      </c>
      <c r="C35" s="1"/>
      <c r="D35" s="20" t="s">
        <v>627</v>
      </c>
    </row>
    <row r="36" spans="1:4" ht="15.75">
      <c r="A36" s="166"/>
      <c r="B36" s="4" t="s">
        <v>70</v>
      </c>
      <c r="C36" s="1"/>
      <c r="D36" s="30" t="s">
        <v>622</v>
      </c>
    </row>
    <row r="37" spans="1:4">
      <c r="A37" s="167"/>
      <c r="B37" s="1"/>
      <c r="C37" s="1"/>
      <c r="D37" s="30" t="s">
        <v>622</v>
      </c>
    </row>
    <row r="38" spans="1:4" ht="20.25" customHeight="1">
      <c r="A38" s="134" t="s">
        <v>71</v>
      </c>
      <c r="B38" s="135"/>
      <c r="C38" s="136"/>
      <c r="D38" s="32"/>
    </row>
    <row r="39" spans="1:4" ht="29.25" customHeight="1">
      <c r="A39" s="143" t="s">
        <v>72</v>
      </c>
      <c r="B39" s="144"/>
      <c r="C39" s="26" t="s">
        <v>651</v>
      </c>
      <c r="D39" s="72">
        <v>524525</v>
      </c>
    </row>
    <row r="40" spans="1:4" ht="29.25" customHeight="1">
      <c r="A40" s="159" t="s">
        <v>523</v>
      </c>
      <c r="B40" s="160"/>
      <c r="C40" s="35" t="s">
        <v>524</v>
      </c>
      <c r="D40" s="73" t="s">
        <v>652</v>
      </c>
    </row>
    <row r="41" spans="1:4" ht="15.75" customHeight="1">
      <c r="A41" s="159" t="s">
        <v>525</v>
      </c>
      <c r="B41" s="160"/>
      <c r="C41" s="35" t="s">
        <v>524</v>
      </c>
      <c r="D41" s="47" t="s">
        <v>653</v>
      </c>
    </row>
    <row r="42" spans="1:4" ht="15.75" customHeight="1">
      <c r="A42" s="159" t="s">
        <v>526</v>
      </c>
      <c r="B42" s="160"/>
      <c r="C42" s="35" t="s">
        <v>524</v>
      </c>
      <c r="D42" s="47" t="s">
        <v>654</v>
      </c>
    </row>
    <row r="43" spans="1:4" ht="15.75">
      <c r="A43" s="143" t="s">
        <v>73</v>
      </c>
      <c r="B43" s="144"/>
      <c r="C43" s="32"/>
      <c r="D43" s="74">
        <f>D44+D50+D54</f>
        <v>1459244.4000000001</v>
      </c>
    </row>
    <row r="44" spans="1:4" ht="15.75">
      <c r="A44" s="168" t="s">
        <v>527</v>
      </c>
      <c r="B44" s="169"/>
      <c r="C44" s="32" t="s">
        <v>11</v>
      </c>
      <c r="D44" s="75">
        <f>D45+D46+D47+D48+D49</f>
        <v>322156.7</v>
      </c>
    </row>
    <row r="45" spans="1:4" ht="15.75">
      <c r="A45" s="172"/>
      <c r="B45" s="33" t="s">
        <v>74</v>
      </c>
      <c r="C45" s="32" t="s">
        <v>11</v>
      </c>
      <c r="D45" s="75">
        <v>285170.59999999998</v>
      </c>
    </row>
    <row r="46" spans="1:4" ht="15.75">
      <c r="A46" s="163"/>
      <c r="B46" s="33" t="s">
        <v>75</v>
      </c>
      <c r="C46" s="32" t="s">
        <v>11</v>
      </c>
      <c r="D46" s="75">
        <v>24272.9</v>
      </c>
    </row>
    <row r="47" spans="1:4" ht="15.75">
      <c r="A47" s="163"/>
      <c r="B47" s="33" t="s">
        <v>76</v>
      </c>
      <c r="C47" s="32" t="s">
        <v>11</v>
      </c>
      <c r="D47" s="75">
        <v>2597.9</v>
      </c>
    </row>
    <row r="48" spans="1:4" ht="15.75">
      <c r="A48" s="163"/>
      <c r="B48" s="33" t="s">
        <v>77</v>
      </c>
      <c r="C48" s="32" t="s">
        <v>11</v>
      </c>
      <c r="D48" s="75">
        <v>7026.3</v>
      </c>
    </row>
    <row r="49" spans="1:4" ht="15.75">
      <c r="A49" s="164"/>
      <c r="B49" s="33" t="s">
        <v>78</v>
      </c>
      <c r="C49" s="32" t="s">
        <v>11</v>
      </c>
      <c r="D49" s="75">
        <v>3089</v>
      </c>
    </row>
    <row r="50" spans="1:4" ht="15.75" customHeight="1">
      <c r="A50" s="168" t="s">
        <v>528</v>
      </c>
      <c r="B50" s="169"/>
      <c r="C50" s="32" t="s">
        <v>11</v>
      </c>
      <c r="D50" s="75">
        <v>42206.1</v>
      </c>
    </row>
    <row r="51" spans="1:4" ht="15.75">
      <c r="A51" s="173"/>
      <c r="B51" s="33" t="s">
        <v>79</v>
      </c>
      <c r="C51" s="32" t="s">
        <v>11</v>
      </c>
      <c r="D51" s="75">
        <v>13822.9</v>
      </c>
    </row>
    <row r="52" spans="1:4" ht="31.5">
      <c r="A52" s="174"/>
      <c r="B52" s="33" t="s">
        <v>80</v>
      </c>
      <c r="C52" s="32" t="s">
        <v>11</v>
      </c>
      <c r="D52" s="75">
        <v>17194.599999999999</v>
      </c>
    </row>
    <row r="53" spans="1:4" ht="15.75">
      <c r="A53" s="175"/>
      <c r="B53" s="33" t="s">
        <v>81</v>
      </c>
      <c r="C53" s="32" t="s">
        <v>11</v>
      </c>
      <c r="D53" s="75">
        <v>3.6</v>
      </c>
    </row>
    <row r="54" spans="1:4" ht="15.75">
      <c r="A54" s="122" t="s">
        <v>529</v>
      </c>
      <c r="B54" s="122"/>
      <c r="C54" s="32" t="s">
        <v>11</v>
      </c>
      <c r="D54" s="75">
        <v>1094881.6000000001</v>
      </c>
    </row>
    <row r="55" spans="1:4" ht="15.75">
      <c r="A55" s="137" t="s">
        <v>530</v>
      </c>
      <c r="B55" s="137"/>
      <c r="C55" s="32" t="s">
        <v>11</v>
      </c>
      <c r="D55" s="76">
        <f>SUM(D57:D67)</f>
        <v>1446371.3000000003</v>
      </c>
    </row>
    <row r="56" spans="1:4" ht="15.75">
      <c r="A56" s="122" t="s">
        <v>82</v>
      </c>
      <c r="B56" s="122"/>
      <c r="C56" s="32"/>
      <c r="D56" s="47"/>
    </row>
    <row r="57" spans="1:4" ht="15.75">
      <c r="A57" s="139"/>
      <c r="B57" s="33" t="s">
        <v>83</v>
      </c>
      <c r="C57" s="32" t="s">
        <v>11</v>
      </c>
      <c r="D57" s="47">
        <v>190674.7</v>
      </c>
    </row>
    <row r="58" spans="1:4" ht="15.75">
      <c r="A58" s="140"/>
      <c r="B58" s="33" t="s">
        <v>84</v>
      </c>
      <c r="C58" s="32" t="s">
        <v>11</v>
      </c>
      <c r="D58" s="47">
        <v>1095.3</v>
      </c>
    </row>
    <row r="59" spans="1:4" ht="31.5">
      <c r="A59" s="140"/>
      <c r="B59" s="33" t="s">
        <v>85</v>
      </c>
      <c r="C59" s="32" t="s">
        <v>11</v>
      </c>
      <c r="D59" s="47">
        <v>14187.3</v>
      </c>
    </row>
    <row r="60" spans="1:4" ht="15.75">
      <c r="A60" s="140"/>
      <c r="B60" s="33" t="s">
        <v>86</v>
      </c>
      <c r="C60" s="32" t="s">
        <v>11</v>
      </c>
      <c r="D60" s="47">
        <v>53527.5</v>
      </c>
    </row>
    <row r="61" spans="1:4" ht="15.75">
      <c r="A61" s="140"/>
      <c r="B61" s="33" t="s">
        <v>87</v>
      </c>
      <c r="C61" s="32" t="s">
        <v>11</v>
      </c>
      <c r="D61" s="47">
        <v>204299.5</v>
      </c>
    </row>
    <row r="62" spans="1:4" ht="15.75">
      <c r="A62" s="140"/>
      <c r="B62" s="33" t="s">
        <v>88</v>
      </c>
      <c r="C62" s="32" t="s">
        <v>11</v>
      </c>
      <c r="D62" s="47"/>
    </row>
    <row r="63" spans="1:4" ht="15.75">
      <c r="A63" s="140"/>
      <c r="B63" s="33" t="s">
        <v>89</v>
      </c>
      <c r="C63" s="32" t="s">
        <v>11</v>
      </c>
      <c r="D63" s="47">
        <v>735578.3</v>
      </c>
    </row>
    <row r="64" spans="1:4" ht="15.75">
      <c r="A64" s="140"/>
      <c r="B64" s="33" t="s">
        <v>90</v>
      </c>
      <c r="C64" s="32" t="s">
        <v>11</v>
      </c>
      <c r="D64" s="47">
        <v>86693.6</v>
      </c>
    </row>
    <row r="65" spans="1:4" ht="15.75">
      <c r="A65" s="140"/>
      <c r="B65" s="33" t="s">
        <v>91</v>
      </c>
      <c r="C65" s="32" t="s">
        <v>11</v>
      </c>
      <c r="D65" s="47">
        <v>88194.2</v>
      </c>
    </row>
    <row r="66" spans="1:4" ht="15.75">
      <c r="A66" s="141"/>
      <c r="B66" s="33" t="s">
        <v>92</v>
      </c>
      <c r="C66" s="32" t="s">
        <v>11</v>
      </c>
      <c r="D66" s="47">
        <v>58959.3</v>
      </c>
    </row>
    <row r="67" spans="1:4" ht="15.75">
      <c r="A67" s="34"/>
      <c r="B67" s="33" t="s">
        <v>647</v>
      </c>
      <c r="C67" s="32" t="s">
        <v>11</v>
      </c>
      <c r="D67" s="47">
        <v>13161.6</v>
      </c>
    </row>
    <row r="68" spans="1:4" ht="15.75">
      <c r="A68" s="137" t="s">
        <v>531</v>
      </c>
      <c r="B68" s="137"/>
      <c r="C68" s="32" t="s">
        <v>11</v>
      </c>
      <c r="D68" s="76">
        <f>D43-D55</f>
        <v>12873.09999999986</v>
      </c>
    </row>
    <row r="69" spans="1:4" ht="20.25" customHeight="1">
      <c r="A69" s="137" t="s">
        <v>532</v>
      </c>
      <c r="B69" s="137"/>
      <c r="C69" s="32" t="s">
        <v>12</v>
      </c>
      <c r="D69" s="74">
        <f>D43/39142*1000</f>
        <v>37280.782790864039</v>
      </c>
    </row>
    <row r="70" spans="1:4" ht="20.25" customHeight="1">
      <c r="A70" s="134" t="s">
        <v>93</v>
      </c>
      <c r="B70" s="135"/>
      <c r="C70" s="136"/>
      <c r="D70" s="47"/>
    </row>
    <row r="71" spans="1:4" ht="15.75">
      <c r="A71" s="137" t="s">
        <v>94</v>
      </c>
      <c r="B71" s="137"/>
      <c r="C71" s="32"/>
      <c r="D71" s="47"/>
    </row>
    <row r="72" spans="1:4" ht="15.75">
      <c r="A72" s="168" t="s">
        <v>95</v>
      </c>
      <c r="B72" s="169"/>
      <c r="C72" s="32" t="s">
        <v>11</v>
      </c>
      <c r="D72" s="32"/>
    </row>
    <row r="73" spans="1:4" ht="15.75" customHeight="1">
      <c r="A73" s="168" t="s">
        <v>96</v>
      </c>
      <c r="B73" s="169"/>
      <c r="C73" s="32" t="s">
        <v>575</v>
      </c>
      <c r="D73" s="32"/>
    </row>
    <row r="74" spans="1:4" ht="15.75" customHeight="1">
      <c r="A74" s="137" t="s">
        <v>97</v>
      </c>
      <c r="B74" s="137"/>
      <c r="C74" s="32"/>
      <c r="D74" s="32"/>
    </row>
    <row r="75" spans="1:4" ht="15.75">
      <c r="A75" s="122" t="s">
        <v>98</v>
      </c>
      <c r="B75" s="122"/>
      <c r="C75" s="32"/>
      <c r="D75" s="32"/>
    </row>
    <row r="76" spans="1:4" ht="45">
      <c r="A76" s="139"/>
      <c r="B76" s="33" t="s">
        <v>101</v>
      </c>
      <c r="C76" s="32"/>
      <c r="D76" s="35" t="s">
        <v>648</v>
      </c>
    </row>
    <row r="77" spans="1:4" ht="15.75">
      <c r="A77" s="140"/>
      <c r="B77" s="33" t="s">
        <v>100</v>
      </c>
      <c r="C77" s="32" t="s">
        <v>10</v>
      </c>
      <c r="D77" s="47">
        <v>3</v>
      </c>
    </row>
    <row r="78" spans="1:4" ht="63">
      <c r="A78" s="140"/>
      <c r="B78" s="33" t="s">
        <v>102</v>
      </c>
      <c r="C78" s="32" t="s">
        <v>11</v>
      </c>
      <c r="D78" s="47">
        <v>1221.3</v>
      </c>
    </row>
    <row r="79" spans="1:4" ht="78.75">
      <c r="A79" s="140"/>
      <c r="B79" s="33" t="s">
        <v>103</v>
      </c>
      <c r="C79" s="32" t="s">
        <v>11</v>
      </c>
      <c r="D79" s="47"/>
    </row>
    <row r="80" spans="1:4" ht="47.25">
      <c r="A80" s="140"/>
      <c r="B80" s="33" t="s">
        <v>99</v>
      </c>
      <c r="C80" s="32" t="s">
        <v>540</v>
      </c>
      <c r="D80" s="47">
        <f>D78/D55*100</f>
        <v>8.4438898918970509E-2</v>
      </c>
    </row>
    <row r="81" spans="1:4" ht="47.25">
      <c r="A81" s="141"/>
      <c r="B81" s="33" t="s">
        <v>104</v>
      </c>
      <c r="C81" s="32" t="s">
        <v>540</v>
      </c>
      <c r="D81" s="32"/>
    </row>
    <row r="82" spans="1:4" ht="15.75">
      <c r="A82" s="122" t="s">
        <v>105</v>
      </c>
      <c r="B82" s="122"/>
      <c r="C82" s="32"/>
      <c r="D82" s="32"/>
    </row>
    <row r="83" spans="1:4" ht="345">
      <c r="A83" s="32"/>
      <c r="B83" s="33" t="s">
        <v>101</v>
      </c>
      <c r="C83" s="32"/>
      <c r="D83" s="36" t="s">
        <v>649</v>
      </c>
    </row>
    <row r="84" spans="1:4" ht="15.75">
      <c r="A84" s="32"/>
      <c r="B84" s="33" t="s">
        <v>100</v>
      </c>
      <c r="C84" s="32" t="s">
        <v>10</v>
      </c>
      <c r="D84" s="47">
        <v>13</v>
      </c>
    </row>
    <row r="85" spans="1:4" ht="63">
      <c r="A85" s="32"/>
      <c r="B85" s="33" t="s">
        <v>102</v>
      </c>
      <c r="C85" s="32" t="s">
        <v>11</v>
      </c>
      <c r="D85" s="47">
        <v>103032.5</v>
      </c>
    </row>
    <row r="86" spans="1:4" ht="78.75">
      <c r="A86" s="32"/>
      <c r="B86" s="33" t="s">
        <v>103</v>
      </c>
      <c r="C86" s="32" t="s">
        <v>11</v>
      </c>
      <c r="D86" s="47"/>
    </row>
    <row r="87" spans="1:4" ht="47.25">
      <c r="A87" s="32"/>
      <c r="B87" s="33" t="s">
        <v>99</v>
      </c>
      <c r="C87" s="32" t="s">
        <v>540</v>
      </c>
      <c r="D87" s="47">
        <f>D85/D55*100</f>
        <v>7.1235166239816836</v>
      </c>
    </row>
    <row r="88" spans="1:4" ht="15.75" customHeight="1">
      <c r="A88" s="32"/>
      <c r="B88" s="33" t="s">
        <v>104</v>
      </c>
      <c r="C88" s="32" t="s">
        <v>540</v>
      </c>
      <c r="D88" s="32"/>
    </row>
    <row r="89" spans="1:4" ht="15.75" customHeight="1">
      <c r="A89" s="122" t="s">
        <v>106</v>
      </c>
      <c r="B89" s="122"/>
      <c r="C89" s="32"/>
      <c r="D89" s="32"/>
    </row>
    <row r="90" spans="1:4" ht="285">
      <c r="A90" s="139"/>
      <c r="B90" s="33" t="s">
        <v>101</v>
      </c>
      <c r="C90" s="32"/>
      <c r="D90" s="35" t="s">
        <v>650</v>
      </c>
    </row>
    <row r="91" spans="1:4" ht="15.75">
      <c r="A91" s="140"/>
      <c r="B91" s="33" t="s">
        <v>100</v>
      </c>
      <c r="C91" s="32" t="s">
        <v>10</v>
      </c>
      <c r="D91" s="47">
        <v>6</v>
      </c>
    </row>
    <row r="92" spans="1:4" ht="63">
      <c r="A92" s="140"/>
      <c r="B92" s="33" t="s">
        <v>102</v>
      </c>
      <c r="C92" s="32" t="s">
        <v>11</v>
      </c>
      <c r="D92" s="47">
        <v>4454.1000000000004</v>
      </c>
    </row>
    <row r="93" spans="1:4" ht="78.75">
      <c r="A93" s="140"/>
      <c r="B93" s="33" t="s">
        <v>103</v>
      </c>
      <c r="C93" s="32" t="s">
        <v>11</v>
      </c>
      <c r="D93" s="47"/>
    </row>
    <row r="94" spans="1:4" ht="47.25">
      <c r="A94" s="140"/>
      <c r="B94" s="33" t="s">
        <v>99</v>
      </c>
      <c r="C94" s="32" t="s">
        <v>540</v>
      </c>
      <c r="D94" s="47">
        <f>D92/D55*100</f>
        <v>0.30794997107589173</v>
      </c>
    </row>
    <row r="95" spans="1:4" ht="15.75" customHeight="1">
      <c r="A95" s="141"/>
      <c r="B95" s="33" t="s">
        <v>104</v>
      </c>
      <c r="C95" s="32" t="s">
        <v>540</v>
      </c>
      <c r="D95" s="47"/>
    </row>
    <row r="96" spans="1:4" ht="15.75">
      <c r="A96" s="149" t="s">
        <v>107</v>
      </c>
      <c r="B96" s="149"/>
      <c r="C96" s="1"/>
      <c r="D96" s="41"/>
    </row>
    <row r="97" spans="1:4" ht="20.25" customHeight="1">
      <c r="A97" s="98" t="s">
        <v>108</v>
      </c>
      <c r="B97" s="99"/>
      <c r="C97" s="100"/>
      <c r="D97" s="1"/>
    </row>
    <row r="98" spans="1:4" ht="15.75">
      <c r="A98" s="149" t="s">
        <v>109</v>
      </c>
      <c r="B98" s="149"/>
      <c r="C98" s="1"/>
      <c r="D98" s="1"/>
    </row>
    <row r="99" spans="1:4" ht="15.75">
      <c r="A99" s="129"/>
      <c r="B99" s="33" t="s">
        <v>111</v>
      </c>
      <c r="C99" s="1" t="s">
        <v>576</v>
      </c>
      <c r="D99" s="10"/>
    </row>
    <row r="100" spans="1:4" ht="15.75">
      <c r="A100" s="130"/>
      <c r="B100" s="33"/>
      <c r="C100" s="1" t="s">
        <v>663</v>
      </c>
      <c r="D100" s="22" t="s">
        <v>664</v>
      </c>
    </row>
    <row r="101" spans="1:4" ht="15.75">
      <c r="A101" s="130"/>
      <c r="B101" s="33"/>
      <c r="C101" s="1"/>
      <c r="D101" s="41" t="s">
        <v>665</v>
      </c>
    </row>
    <row r="102" spans="1:4" ht="30">
      <c r="A102" s="130"/>
      <c r="B102" s="33"/>
      <c r="C102" s="1" t="s">
        <v>666</v>
      </c>
      <c r="D102" s="22" t="s">
        <v>667</v>
      </c>
    </row>
    <row r="103" spans="1:4" ht="15.75">
      <c r="A103" s="130"/>
      <c r="B103" s="33"/>
      <c r="C103" s="1" t="s">
        <v>666</v>
      </c>
      <c r="D103" s="22" t="s">
        <v>668</v>
      </c>
    </row>
    <row r="104" spans="1:4" ht="15.75">
      <c r="A104" s="130"/>
      <c r="B104" s="33" t="s">
        <v>112</v>
      </c>
      <c r="C104" s="1" t="s">
        <v>576</v>
      </c>
      <c r="D104" s="41" t="s">
        <v>669</v>
      </c>
    </row>
    <row r="105" spans="1:4" ht="15.75">
      <c r="A105" s="130"/>
      <c r="B105" s="33"/>
      <c r="C105" s="1"/>
      <c r="D105" s="41" t="s">
        <v>670</v>
      </c>
    </row>
    <row r="106" spans="1:4" ht="15.75">
      <c r="A106" s="130"/>
      <c r="B106" s="33"/>
      <c r="C106" s="1" t="s">
        <v>666</v>
      </c>
      <c r="D106" s="41" t="s">
        <v>671</v>
      </c>
    </row>
    <row r="107" spans="1:4" ht="15.75">
      <c r="A107" s="130"/>
      <c r="B107" s="33"/>
      <c r="C107" s="1" t="s">
        <v>666</v>
      </c>
      <c r="D107" s="41" t="s">
        <v>672</v>
      </c>
    </row>
    <row r="108" spans="1:4" ht="15.75">
      <c r="A108" s="130"/>
      <c r="B108" s="33"/>
      <c r="C108" s="1" t="s">
        <v>666</v>
      </c>
      <c r="D108" s="41" t="s">
        <v>673</v>
      </c>
    </row>
    <row r="109" spans="1:4" ht="15.75">
      <c r="A109" s="130"/>
      <c r="B109" s="33"/>
      <c r="C109" s="56" t="s">
        <v>666</v>
      </c>
      <c r="D109" s="22" t="s">
        <v>674</v>
      </c>
    </row>
    <row r="110" spans="1:4" ht="33.75" customHeight="1">
      <c r="A110" s="130"/>
      <c r="B110" s="33"/>
      <c r="C110" s="1"/>
      <c r="D110" s="41" t="s">
        <v>675</v>
      </c>
    </row>
    <row r="111" spans="1:4" ht="15.75" customHeight="1">
      <c r="A111" s="130"/>
      <c r="B111" s="33"/>
      <c r="C111" s="1" t="s">
        <v>676</v>
      </c>
      <c r="D111" s="41" t="s">
        <v>677</v>
      </c>
    </row>
    <row r="112" spans="1:4" ht="15.75" customHeight="1">
      <c r="A112" s="130"/>
      <c r="B112" s="33"/>
      <c r="C112" s="1" t="s">
        <v>676</v>
      </c>
      <c r="D112" s="41" t="s">
        <v>678</v>
      </c>
    </row>
    <row r="113" spans="1:4" ht="15.75" customHeight="1">
      <c r="A113" s="131"/>
      <c r="B113" s="33" t="s">
        <v>110</v>
      </c>
      <c r="C113" s="1" t="s">
        <v>576</v>
      </c>
      <c r="D113" s="22" t="s">
        <v>679</v>
      </c>
    </row>
    <row r="114" spans="1:4" ht="75">
      <c r="A114" s="44"/>
      <c r="B114" s="33"/>
      <c r="C114" s="1"/>
      <c r="D114" s="22" t="s">
        <v>680</v>
      </c>
    </row>
    <row r="115" spans="1:4" ht="15.75">
      <c r="A115" s="90" t="s">
        <v>113</v>
      </c>
      <c r="B115" s="90"/>
      <c r="C115" s="1" t="s">
        <v>633</v>
      </c>
      <c r="D115" s="24">
        <v>2348.105</v>
      </c>
    </row>
    <row r="116" spans="1:4" ht="15.75">
      <c r="A116" s="90" t="s">
        <v>114</v>
      </c>
      <c r="B116" s="90"/>
      <c r="C116" s="1" t="s">
        <v>633</v>
      </c>
      <c r="D116" s="24">
        <v>821.14300000000003</v>
      </c>
    </row>
    <row r="117" spans="1:4" ht="15.75">
      <c r="A117" s="92" t="s">
        <v>115</v>
      </c>
      <c r="B117" s="92"/>
      <c r="C117" s="1"/>
      <c r="D117" s="24">
        <v>4</v>
      </c>
    </row>
    <row r="118" spans="1:4" ht="15.75">
      <c r="A118" s="92" t="s">
        <v>116</v>
      </c>
      <c r="B118" s="92"/>
      <c r="C118" s="1" t="s">
        <v>632</v>
      </c>
      <c r="D118" s="24">
        <v>169.845</v>
      </c>
    </row>
    <row r="119" spans="1:4" ht="33" customHeight="1">
      <c r="A119" s="92" t="s">
        <v>117</v>
      </c>
      <c r="B119" s="92"/>
      <c r="C119" s="1" t="s">
        <v>10</v>
      </c>
      <c r="D119" s="24">
        <v>4</v>
      </c>
    </row>
    <row r="120" spans="1:4" ht="30" customHeight="1">
      <c r="A120" s="147" t="s">
        <v>118</v>
      </c>
      <c r="B120" s="150"/>
      <c r="C120" s="1" t="s">
        <v>10</v>
      </c>
      <c r="D120" s="24">
        <v>4</v>
      </c>
    </row>
    <row r="121" spans="1:4" ht="15.75">
      <c r="A121" s="92" t="s">
        <v>119</v>
      </c>
      <c r="B121" s="92"/>
      <c r="C121" s="1" t="s">
        <v>631</v>
      </c>
      <c r="D121" s="24">
        <v>624000</v>
      </c>
    </row>
    <row r="122" spans="1:4" ht="16.5">
      <c r="A122" s="147" t="s">
        <v>121</v>
      </c>
      <c r="B122" s="148"/>
      <c r="C122" s="1" t="s">
        <v>634</v>
      </c>
      <c r="D122" s="24">
        <v>624000</v>
      </c>
    </row>
    <row r="123" spans="1:4" ht="15.75">
      <c r="A123" s="147" t="s">
        <v>120</v>
      </c>
      <c r="B123" s="150"/>
      <c r="C123" s="1" t="s">
        <v>634</v>
      </c>
      <c r="D123" s="24">
        <v>0</v>
      </c>
    </row>
    <row r="124" spans="1:4" ht="15.75">
      <c r="A124" s="92" t="s">
        <v>122</v>
      </c>
      <c r="B124" s="92"/>
      <c r="C124" s="1" t="s">
        <v>10</v>
      </c>
      <c r="D124" s="24">
        <v>3</v>
      </c>
    </row>
    <row r="125" spans="1:4">
      <c r="A125" s="147" t="s">
        <v>123</v>
      </c>
      <c r="B125" s="148"/>
      <c r="C125" s="1" t="s">
        <v>10</v>
      </c>
      <c r="D125" s="24">
        <v>3</v>
      </c>
    </row>
    <row r="126" spans="1:4">
      <c r="A126" s="147" t="s">
        <v>124</v>
      </c>
      <c r="B126" s="148"/>
      <c r="C126" s="1" t="s">
        <v>630</v>
      </c>
      <c r="D126" s="24" t="s">
        <v>629</v>
      </c>
    </row>
    <row r="127" spans="1:4" ht="30" customHeight="1">
      <c r="A127" s="92" t="s">
        <v>125</v>
      </c>
      <c r="B127" s="92"/>
      <c r="C127" s="1" t="s">
        <v>14</v>
      </c>
      <c r="D127" s="24">
        <v>782500.02</v>
      </c>
    </row>
    <row r="128" spans="1:4" ht="113.25" customHeight="1">
      <c r="A128" s="151" t="s">
        <v>126</v>
      </c>
      <c r="B128" s="152"/>
      <c r="C128" s="1"/>
      <c r="D128" s="27" t="s">
        <v>640</v>
      </c>
    </row>
    <row r="129" spans="1:4" ht="32.25" customHeight="1">
      <c r="A129" s="147" t="s">
        <v>127</v>
      </c>
      <c r="B129" s="148"/>
      <c r="C129" s="1" t="s">
        <v>10</v>
      </c>
      <c r="D129" s="24">
        <v>2</v>
      </c>
    </row>
    <row r="130" spans="1:4">
      <c r="A130" s="147" t="s">
        <v>128</v>
      </c>
      <c r="B130" s="148"/>
      <c r="C130" s="1" t="s">
        <v>10</v>
      </c>
      <c r="D130" s="19">
        <v>0</v>
      </c>
    </row>
    <row r="131" spans="1:4" ht="33.75" customHeight="1">
      <c r="A131" s="147" t="s">
        <v>129</v>
      </c>
      <c r="B131" s="148"/>
      <c r="C131" s="1" t="s">
        <v>10</v>
      </c>
      <c r="D131" s="24">
        <v>2</v>
      </c>
    </row>
    <row r="132" spans="1:4">
      <c r="A132" s="153" t="s">
        <v>130</v>
      </c>
      <c r="B132" s="154"/>
      <c r="C132" s="1" t="s">
        <v>635</v>
      </c>
      <c r="D132" s="19" t="s">
        <v>636</v>
      </c>
    </row>
    <row r="133" spans="1:4" ht="15.75">
      <c r="A133" s="129"/>
      <c r="B133" s="5" t="s">
        <v>131</v>
      </c>
      <c r="C133" s="1" t="s">
        <v>13</v>
      </c>
      <c r="D133" s="25" t="s">
        <v>637</v>
      </c>
    </row>
    <row r="134" spans="1:4" ht="15.75">
      <c r="A134" s="131"/>
      <c r="B134" s="5" t="s">
        <v>132</v>
      </c>
      <c r="C134" s="1" t="s">
        <v>13</v>
      </c>
      <c r="D134" s="26" t="s">
        <v>638</v>
      </c>
    </row>
    <row r="135" spans="1:4" ht="30" customHeight="1">
      <c r="A135" s="147" t="s">
        <v>133</v>
      </c>
      <c r="B135" s="148"/>
      <c r="C135" s="1" t="s">
        <v>632</v>
      </c>
      <c r="D135" s="19" t="s">
        <v>639</v>
      </c>
    </row>
    <row r="136" spans="1:4" ht="51" customHeight="1">
      <c r="A136" s="157" t="s">
        <v>134</v>
      </c>
      <c r="B136" s="176"/>
      <c r="C136" s="1" t="s">
        <v>10</v>
      </c>
      <c r="D136" s="24">
        <v>2</v>
      </c>
    </row>
    <row r="137" spans="1:4" ht="20.25">
      <c r="A137" s="98" t="s">
        <v>135</v>
      </c>
      <c r="B137" s="99"/>
      <c r="C137" s="100"/>
      <c r="D137" s="1"/>
    </row>
    <row r="138" spans="1:4" ht="15.75">
      <c r="A138" s="92" t="s">
        <v>136</v>
      </c>
      <c r="B138" s="92"/>
      <c r="C138" s="1"/>
      <c r="D138" s="1"/>
    </row>
    <row r="139" spans="1:4" ht="15.75">
      <c r="A139" s="92" t="s">
        <v>137</v>
      </c>
      <c r="B139" s="92"/>
      <c r="C139" s="1"/>
      <c r="D139" s="1"/>
    </row>
    <row r="140" spans="1:4" ht="15.75">
      <c r="A140" s="92" t="s">
        <v>138</v>
      </c>
      <c r="B140" s="92"/>
      <c r="C140" s="1"/>
      <c r="D140" s="1"/>
    </row>
    <row r="141" spans="1:4" ht="15.75">
      <c r="A141" s="92" t="s">
        <v>139</v>
      </c>
      <c r="B141" s="92"/>
      <c r="C141" s="1"/>
      <c r="D141" s="1"/>
    </row>
    <row r="142" spans="1:4" ht="15.75">
      <c r="A142" s="92" t="s">
        <v>140</v>
      </c>
      <c r="B142" s="92"/>
      <c r="C142" s="1"/>
      <c r="D142" s="1"/>
    </row>
    <row r="143" spans="1:4" ht="15.75">
      <c r="A143" s="92" t="s">
        <v>141</v>
      </c>
      <c r="B143" s="92"/>
      <c r="C143" s="1"/>
      <c r="D143" s="1"/>
    </row>
    <row r="144" spans="1:4" ht="20.25">
      <c r="A144" s="98" t="s">
        <v>136</v>
      </c>
      <c r="B144" s="99"/>
      <c r="C144" s="100"/>
      <c r="D144" s="1"/>
    </row>
    <row r="145" spans="1:4" ht="30.75" customHeight="1">
      <c r="A145" s="92" t="s">
        <v>142</v>
      </c>
      <c r="B145" s="92"/>
      <c r="C145" s="1"/>
      <c r="D145" s="1"/>
    </row>
    <row r="146" spans="1:4">
      <c r="A146" s="147" t="s">
        <v>143</v>
      </c>
      <c r="B146" s="148"/>
      <c r="C146" s="1" t="s">
        <v>15</v>
      </c>
      <c r="D146" s="28">
        <v>0</v>
      </c>
    </row>
    <row r="147" spans="1:4" ht="30">
      <c r="A147" s="157" t="s">
        <v>144</v>
      </c>
      <c r="B147" s="176"/>
      <c r="C147" s="1" t="s">
        <v>576</v>
      </c>
      <c r="D147" s="22" t="s">
        <v>641</v>
      </c>
    </row>
    <row r="148" spans="1:4">
      <c r="A148" s="147" t="s">
        <v>533</v>
      </c>
      <c r="B148" s="148"/>
      <c r="C148" s="1" t="s">
        <v>15</v>
      </c>
      <c r="D148" s="28">
        <v>1.3</v>
      </c>
    </row>
    <row r="149" spans="1:4" ht="15.75">
      <c r="A149" s="6"/>
      <c r="B149" s="5" t="s">
        <v>145</v>
      </c>
      <c r="C149" s="1" t="s">
        <v>15</v>
      </c>
      <c r="D149" s="28">
        <v>0.21</v>
      </c>
    </row>
    <row r="150" spans="1:4" ht="15.75">
      <c r="B150" s="5" t="s">
        <v>146</v>
      </c>
      <c r="C150" s="1" t="s">
        <v>15</v>
      </c>
      <c r="D150" s="28">
        <v>1.0900000000000001</v>
      </c>
    </row>
    <row r="151" spans="1:4">
      <c r="A151" s="147" t="s">
        <v>147</v>
      </c>
      <c r="B151" s="148"/>
      <c r="C151" s="1" t="s">
        <v>15</v>
      </c>
      <c r="D151" s="28">
        <v>0</v>
      </c>
    </row>
    <row r="152" spans="1:4">
      <c r="A152" s="147" t="s">
        <v>534</v>
      </c>
      <c r="B152" s="148"/>
      <c r="C152" s="1" t="s">
        <v>16</v>
      </c>
      <c r="D152" s="28">
        <v>0</v>
      </c>
    </row>
    <row r="153" spans="1:4" ht="47.25">
      <c r="A153" s="129"/>
      <c r="B153" s="5" t="s">
        <v>148</v>
      </c>
      <c r="C153" s="1" t="s">
        <v>16</v>
      </c>
      <c r="D153" s="28">
        <v>0</v>
      </c>
    </row>
    <row r="154" spans="1:4" ht="47.25">
      <c r="A154" s="131"/>
      <c r="B154" s="5" t="s">
        <v>149</v>
      </c>
      <c r="C154" s="1" t="s">
        <v>16</v>
      </c>
      <c r="D154" s="28">
        <v>0</v>
      </c>
    </row>
    <row r="155" spans="1:4" ht="15.75">
      <c r="A155" s="92" t="s">
        <v>150</v>
      </c>
      <c r="B155" s="92"/>
      <c r="C155" s="1"/>
      <c r="D155" s="1"/>
    </row>
    <row r="156" spans="1:4" ht="15.75" customHeight="1">
      <c r="A156" s="92" t="s">
        <v>152</v>
      </c>
      <c r="B156" s="92"/>
      <c r="C156" s="1" t="s">
        <v>17</v>
      </c>
      <c r="D156" s="79">
        <v>1300</v>
      </c>
    </row>
    <row r="157" spans="1:4" ht="15" customHeight="1">
      <c r="A157" s="147" t="s">
        <v>151</v>
      </c>
      <c r="B157" s="150"/>
      <c r="C157" s="1" t="s">
        <v>17</v>
      </c>
      <c r="D157" s="79">
        <v>1300</v>
      </c>
    </row>
    <row r="158" spans="1:4" ht="28.5" customHeight="1">
      <c r="A158" s="1"/>
      <c r="B158" s="5" t="s">
        <v>153</v>
      </c>
      <c r="C158" s="1" t="s">
        <v>17</v>
      </c>
      <c r="D158" s="79">
        <v>1300</v>
      </c>
    </row>
    <row r="159" spans="1:4" ht="15.75">
      <c r="A159" s="147" t="s">
        <v>154</v>
      </c>
      <c r="B159" s="150"/>
      <c r="C159" s="1" t="s">
        <v>17</v>
      </c>
      <c r="D159" s="79">
        <v>1</v>
      </c>
    </row>
    <row r="160" spans="1:4" ht="15.75">
      <c r="A160" s="116"/>
      <c r="B160" s="5" t="s">
        <v>155</v>
      </c>
      <c r="C160" s="1" t="s">
        <v>17</v>
      </c>
      <c r="D160" s="79">
        <v>585</v>
      </c>
    </row>
    <row r="161" spans="1:4" ht="15.75">
      <c r="A161" s="116"/>
      <c r="B161" s="5" t="s">
        <v>156</v>
      </c>
      <c r="C161" s="1" t="s">
        <v>17</v>
      </c>
      <c r="D161" s="79">
        <v>715</v>
      </c>
    </row>
    <row r="162" spans="1:4" ht="15.75">
      <c r="A162" s="116"/>
      <c r="B162" s="5" t="s">
        <v>157</v>
      </c>
      <c r="C162" s="1" t="s">
        <v>17</v>
      </c>
      <c r="D162" s="79">
        <v>0</v>
      </c>
    </row>
    <row r="163" spans="1:4" ht="15.75">
      <c r="A163" s="92" t="s">
        <v>158</v>
      </c>
      <c r="B163" s="92"/>
      <c r="C163" s="1" t="s">
        <v>17</v>
      </c>
      <c r="D163" s="79">
        <v>6417</v>
      </c>
    </row>
    <row r="164" spans="1:4" ht="15.75">
      <c r="A164" s="147" t="s">
        <v>151</v>
      </c>
      <c r="B164" s="150"/>
      <c r="C164" s="1" t="s">
        <v>17</v>
      </c>
      <c r="D164" s="79">
        <v>6417</v>
      </c>
    </row>
    <row r="165" spans="1:4" ht="31.5">
      <c r="A165" s="1"/>
      <c r="B165" s="5" t="s">
        <v>153</v>
      </c>
      <c r="C165" s="1" t="s">
        <v>17</v>
      </c>
      <c r="D165" s="79">
        <v>1565</v>
      </c>
    </row>
    <row r="166" spans="1:4" ht="15.75">
      <c r="A166" s="92" t="s">
        <v>159</v>
      </c>
      <c r="B166" s="92"/>
      <c r="C166" s="1" t="s">
        <v>17</v>
      </c>
      <c r="D166" s="79">
        <v>0</v>
      </c>
    </row>
    <row r="167" spans="1:4" ht="20.25">
      <c r="A167" s="98" t="s">
        <v>137</v>
      </c>
      <c r="B167" s="99"/>
      <c r="C167" s="100"/>
      <c r="D167" s="1"/>
    </row>
    <row r="168" spans="1:4" ht="31.5" customHeight="1">
      <c r="A168" s="137" t="s">
        <v>535</v>
      </c>
      <c r="B168" s="137"/>
      <c r="C168" s="32" t="s">
        <v>536</v>
      </c>
      <c r="D168" s="26">
        <v>856.67700000000002</v>
      </c>
    </row>
    <row r="169" spans="1:4" ht="15.75" customHeight="1">
      <c r="A169" s="143" t="s">
        <v>160</v>
      </c>
      <c r="B169" s="144"/>
      <c r="C169" s="32" t="s">
        <v>536</v>
      </c>
      <c r="D169" s="26">
        <v>23.436</v>
      </c>
    </row>
    <row r="170" spans="1:4" ht="15.75">
      <c r="A170" s="139"/>
      <c r="B170" s="33" t="s">
        <v>161</v>
      </c>
      <c r="C170" s="32" t="s">
        <v>536</v>
      </c>
      <c r="D170" s="26">
        <v>2.7909999999999999</v>
      </c>
    </row>
    <row r="171" spans="1:4" ht="15.75">
      <c r="A171" s="140"/>
      <c r="B171" s="33" t="s">
        <v>162</v>
      </c>
      <c r="C171" s="32" t="s">
        <v>536</v>
      </c>
      <c r="D171" s="26" t="s">
        <v>622</v>
      </c>
    </row>
    <row r="172" spans="1:4" ht="15.75">
      <c r="A172" s="140"/>
      <c r="B172" s="33" t="s">
        <v>163</v>
      </c>
      <c r="C172" s="32" t="s">
        <v>536</v>
      </c>
      <c r="D172" s="26">
        <v>12.645</v>
      </c>
    </row>
    <row r="173" spans="1:4" ht="15.75">
      <c r="A173" s="141"/>
      <c r="B173" s="33" t="s">
        <v>164</v>
      </c>
      <c r="C173" s="32" t="s">
        <v>536</v>
      </c>
      <c r="D173" s="26">
        <v>8</v>
      </c>
    </row>
    <row r="174" spans="1:4" ht="15.75">
      <c r="A174" s="143" t="s">
        <v>165</v>
      </c>
      <c r="B174" s="144"/>
      <c r="C174" s="32" t="s">
        <v>536</v>
      </c>
      <c r="D174" s="26">
        <v>331.73700000000002</v>
      </c>
    </row>
    <row r="175" spans="1:4" ht="15.75">
      <c r="A175" s="127"/>
      <c r="B175" s="33" t="s">
        <v>161</v>
      </c>
      <c r="C175" s="32" t="s">
        <v>536</v>
      </c>
      <c r="D175" s="26">
        <v>73.495000000000005</v>
      </c>
    </row>
    <row r="176" spans="1:4" ht="15.75">
      <c r="A176" s="127"/>
      <c r="B176" s="33" t="s">
        <v>162</v>
      </c>
      <c r="C176" s="32" t="s">
        <v>536</v>
      </c>
      <c r="D176" s="26">
        <v>1.105</v>
      </c>
    </row>
    <row r="177" spans="1:4" ht="15.75">
      <c r="A177" s="127"/>
      <c r="B177" s="33" t="s">
        <v>163</v>
      </c>
      <c r="C177" s="32" t="s">
        <v>536</v>
      </c>
      <c r="D177" s="26">
        <v>161.988</v>
      </c>
    </row>
    <row r="178" spans="1:4" ht="15.75">
      <c r="A178" s="127"/>
      <c r="B178" s="33" t="s">
        <v>164</v>
      </c>
      <c r="C178" s="32" t="s">
        <v>536</v>
      </c>
      <c r="D178" s="26">
        <v>95.149000000000001</v>
      </c>
    </row>
    <row r="179" spans="1:4" ht="15.75" customHeight="1">
      <c r="A179" s="137" t="s">
        <v>537</v>
      </c>
      <c r="B179" s="137"/>
      <c r="C179" s="32" t="s">
        <v>536</v>
      </c>
      <c r="D179" s="26">
        <v>331.73700000000002</v>
      </c>
    </row>
    <row r="180" spans="1:4" ht="15.75">
      <c r="A180" s="139"/>
      <c r="B180" s="33" t="s">
        <v>161</v>
      </c>
      <c r="C180" s="32" t="s">
        <v>536</v>
      </c>
      <c r="D180" s="26">
        <v>73.495000000000005</v>
      </c>
    </row>
    <row r="181" spans="1:4" ht="15.75">
      <c r="A181" s="140"/>
      <c r="B181" s="33" t="s">
        <v>162</v>
      </c>
      <c r="C181" s="32" t="s">
        <v>536</v>
      </c>
      <c r="D181" s="26">
        <v>1.105</v>
      </c>
    </row>
    <row r="182" spans="1:4" ht="15.75">
      <c r="A182" s="140"/>
      <c r="B182" s="33" t="s">
        <v>163</v>
      </c>
      <c r="C182" s="32" t="s">
        <v>536</v>
      </c>
      <c r="D182" s="26">
        <v>161.988</v>
      </c>
    </row>
    <row r="183" spans="1:4" ht="15.75">
      <c r="A183" s="141"/>
      <c r="B183" s="33" t="s">
        <v>164</v>
      </c>
      <c r="C183" s="32" t="s">
        <v>536</v>
      </c>
      <c r="D183" s="26">
        <v>95.149000000000001</v>
      </c>
    </row>
    <row r="184" spans="1:4" ht="15" customHeight="1">
      <c r="A184" s="137" t="s">
        <v>538</v>
      </c>
      <c r="B184" s="137"/>
      <c r="C184" s="32" t="s">
        <v>536</v>
      </c>
      <c r="D184" s="26">
        <v>180</v>
      </c>
    </row>
    <row r="185" spans="1:4" ht="15.75" customHeight="1">
      <c r="A185" s="137" t="s">
        <v>539</v>
      </c>
      <c r="B185" s="137"/>
      <c r="C185" s="32" t="s">
        <v>536</v>
      </c>
      <c r="D185" s="26">
        <v>2858</v>
      </c>
    </row>
    <row r="186" spans="1:4" ht="15.75">
      <c r="A186" s="142" t="s">
        <v>166</v>
      </c>
      <c r="B186" s="142"/>
      <c r="C186" s="32" t="s">
        <v>536</v>
      </c>
      <c r="D186" s="26">
        <v>0</v>
      </c>
    </row>
    <row r="187" spans="1:4" ht="15.75">
      <c r="A187" s="142" t="s">
        <v>167</v>
      </c>
      <c r="B187" s="142"/>
      <c r="C187" s="32" t="s">
        <v>536</v>
      </c>
      <c r="D187" s="26">
        <v>0</v>
      </c>
    </row>
    <row r="188" spans="1:4" ht="20.25">
      <c r="A188" s="134" t="s">
        <v>138</v>
      </c>
      <c r="B188" s="135"/>
      <c r="C188" s="136"/>
      <c r="D188" s="26"/>
    </row>
    <row r="189" spans="1:4" ht="15.75">
      <c r="A189" s="143" t="s">
        <v>168</v>
      </c>
      <c r="B189" s="179"/>
      <c r="C189" s="32"/>
      <c r="D189" s="26"/>
    </row>
    <row r="190" spans="1:4" ht="141.75">
      <c r="A190" s="177" t="s">
        <v>169</v>
      </c>
      <c r="B190" s="178"/>
      <c r="C190" s="48" t="s">
        <v>576</v>
      </c>
      <c r="D190" s="49" t="s">
        <v>658</v>
      </c>
    </row>
    <row r="191" spans="1:4" ht="15.75">
      <c r="A191" s="137" t="str">
        <f>PROPER("железнодорожный")</f>
        <v>Железнодорожный</v>
      </c>
      <c r="B191" s="143"/>
      <c r="C191" s="32" t="s">
        <v>576</v>
      </c>
      <c r="D191" s="50" t="s">
        <v>659</v>
      </c>
    </row>
    <row r="192" spans="1:4" ht="150">
      <c r="A192" s="177" t="str">
        <f>PROPER("речной")</f>
        <v>Речной</v>
      </c>
      <c r="B192" s="178"/>
      <c r="C192" s="48" t="s">
        <v>576</v>
      </c>
      <c r="D192" s="51" t="s">
        <v>660</v>
      </c>
    </row>
    <row r="193" spans="1:4" ht="240">
      <c r="A193" s="177" t="str">
        <f>PROPER("автомобильный")</f>
        <v>Автомобильный</v>
      </c>
      <c r="B193" s="178"/>
      <c r="C193" s="52" t="s">
        <v>576</v>
      </c>
      <c r="D193" s="53" t="s">
        <v>661</v>
      </c>
    </row>
    <row r="194" spans="1:4" ht="20.25">
      <c r="A194" s="98" t="s">
        <v>170</v>
      </c>
      <c r="B194" s="99"/>
      <c r="C194" s="100"/>
      <c r="D194" s="1"/>
    </row>
    <row r="195" spans="1:4" ht="15.75">
      <c r="A195" s="92" t="str">
        <f>PROPER("РАДИОТЕЛЕФОННАЯ")&amp;LOWER(" СОТОВАЯ СВЯЗЬ")</f>
        <v>Радиотелефонная сотовая связь</v>
      </c>
      <c r="B195" s="92"/>
      <c r="C195" s="1" t="s">
        <v>576</v>
      </c>
      <c r="D195" s="1"/>
    </row>
    <row r="196" spans="1:4" ht="15.75" customHeight="1">
      <c r="A196" s="92" t="str">
        <f>PROPER("СТАЦИОНАРНАЯ")&amp;LOWER(" СОТОВАЯ СВЯЗЬ")</f>
        <v>Стационарная сотовая связь</v>
      </c>
      <c r="B196" s="92"/>
      <c r="C196" s="1" t="s">
        <v>576</v>
      </c>
      <c r="D196" s="1"/>
    </row>
    <row r="197" spans="1:4" ht="15.75">
      <c r="A197" s="92" t="str">
        <f>PROPER("ИНТЕРНЕТ")</f>
        <v>Интернет</v>
      </c>
      <c r="B197" s="92"/>
      <c r="C197" s="1" t="s">
        <v>576</v>
      </c>
      <c r="D197" s="1"/>
    </row>
    <row r="198" spans="1:4" ht="15.75">
      <c r="A198" s="92" t="str">
        <f>PROPER("ТВ-, РАДИОВЕЩАНИЕ")</f>
        <v>Тв-, Радиовещание</v>
      </c>
      <c r="B198" s="92"/>
      <c r="C198" s="1" t="s">
        <v>576</v>
      </c>
      <c r="D198" s="1"/>
    </row>
    <row r="199" spans="1:4" ht="15.75">
      <c r="A199" s="92" t="str">
        <f>PROPER("ПОЧТОВАЯ")&amp; LOWER(" СВЯЗЬ")</f>
        <v>Почтовая связь</v>
      </c>
      <c r="B199" s="92"/>
      <c r="C199" s="1" t="s">
        <v>576</v>
      </c>
      <c r="D199" s="1"/>
    </row>
    <row r="200" spans="1:4" ht="15.75">
      <c r="A200" s="92" t="str">
        <f>PROPER("ПРОЧЕЕ")</f>
        <v>Прочее</v>
      </c>
      <c r="B200" s="92"/>
      <c r="C200" s="1" t="s">
        <v>576</v>
      </c>
      <c r="D200" s="1"/>
    </row>
    <row r="201" spans="1:4" ht="20.25">
      <c r="A201" s="98" t="s">
        <v>139</v>
      </c>
      <c r="B201" s="99"/>
      <c r="C201" s="100"/>
      <c r="D201" s="1"/>
    </row>
    <row r="202" spans="1:4" ht="15.75">
      <c r="A202" s="137" t="s">
        <v>171</v>
      </c>
      <c r="B202" s="137"/>
      <c r="C202" s="32"/>
      <c r="D202" s="32"/>
    </row>
    <row r="203" spans="1:4" ht="15" customHeight="1">
      <c r="A203" s="122" t="s">
        <v>172</v>
      </c>
      <c r="B203" s="123"/>
      <c r="C203" s="32" t="s">
        <v>18</v>
      </c>
      <c r="D203" s="26">
        <v>0.46489999999999998</v>
      </c>
    </row>
    <row r="204" spans="1:4" ht="31.5" customHeight="1">
      <c r="A204" s="122" t="s">
        <v>173</v>
      </c>
      <c r="B204" s="123"/>
      <c r="C204" s="32" t="s">
        <v>10</v>
      </c>
      <c r="D204" s="26">
        <v>21178</v>
      </c>
    </row>
    <row r="205" spans="1:4" ht="30" customHeight="1">
      <c r="A205" s="122" t="s">
        <v>174</v>
      </c>
      <c r="B205" s="123"/>
      <c r="C205" s="32" t="s">
        <v>10</v>
      </c>
      <c r="D205" s="26">
        <v>20694</v>
      </c>
    </row>
    <row r="206" spans="1:4" ht="32.25" customHeight="1">
      <c r="A206" s="122" t="s">
        <v>175</v>
      </c>
      <c r="B206" s="123"/>
      <c r="C206" s="32" t="s">
        <v>10</v>
      </c>
      <c r="D206" s="26">
        <v>484</v>
      </c>
    </row>
    <row r="207" spans="1:4" ht="30" customHeight="1">
      <c r="A207" s="122" t="s">
        <v>176</v>
      </c>
      <c r="B207" s="123"/>
      <c r="C207" s="32" t="s">
        <v>10</v>
      </c>
      <c r="D207" s="26">
        <v>0</v>
      </c>
    </row>
    <row r="208" spans="1:4" ht="15.75">
      <c r="A208" s="32"/>
      <c r="B208" s="33" t="s">
        <v>177</v>
      </c>
      <c r="C208" s="32" t="s">
        <v>10</v>
      </c>
      <c r="D208" s="26">
        <v>0</v>
      </c>
    </row>
    <row r="209" spans="1:4" ht="15.75">
      <c r="A209" s="137" t="s">
        <v>187</v>
      </c>
      <c r="B209" s="137"/>
      <c r="C209" s="32"/>
      <c r="D209" s="26"/>
    </row>
    <row r="210" spans="1:4" ht="15" customHeight="1">
      <c r="A210" s="122" t="s">
        <v>178</v>
      </c>
      <c r="B210" s="123"/>
      <c r="C210" s="32" t="s">
        <v>18</v>
      </c>
      <c r="D210" s="26">
        <v>0.11509999999999999</v>
      </c>
    </row>
    <row r="211" spans="1:4" ht="33" customHeight="1">
      <c r="A211" s="122" t="s">
        <v>179</v>
      </c>
      <c r="B211" s="123"/>
      <c r="C211" s="32" t="s">
        <v>10</v>
      </c>
      <c r="D211" s="26">
        <v>10467</v>
      </c>
    </row>
    <row r="212" spans="1:4" ht="30.75" customHeight="1">
      <c r="A212" s="122" t="s">
        <v>180</v>
      </c>
      <c r="B212" s="123"/>
      <c r="C212" s="32" t="s">
        <v>10</v>
      </c>
      <c r="D212" s="26">
        <v>10165</v>
      </c>
    </row>
    <row r="213" spans="1:4" ht="31.5" customHeight="1">
      <c r="A213" s="145" t="s">
        <v>181</v>
      </c>
      <c r="B213" s="146"/>
      <c r="C213" s="32" t="s">
        <v>10</v>
      </c>
      <c r="D213" s="26">
        <v>2743</v>
      </c>
    </row>
    <row r="214" spans="1:4" ht="31.5">
      <c r="A214" s="32"/>
      <c r="B214" s="33" t="s">
        <v>182</v>
      </c>
      <c r="C214" s="32" t="s">
        <v>10</v>
      </c>
      <c r="D214" s="26">
        <v>2007</v>
      </c>
    </row>
    <row r="215" spans="1:4" ht="29.25" customHeight="1">
      <c r="A215" s="122" t="s">
        <v>183</v>
      </c>
      <c r="B215" s="123"/>
      <c r="C215" s="32" t="s">
        <v>10</v>
      </c>
      <c r="D215" s="26">
        <v>605</v>
      </c>
    </row>
    <row r="216" spans="1:4" ht="31.5">
      <c r="A216" s="139"/>
      <c r="B216" s="33" t="s">
        <v>184</v>
      </c>
      <c r="C216" s="32" t="s">
        <v>10</v>
      </c>
      <c r="D216" s="26">
        <v>0</v>
      </c>
    </row>
    <row r="217" spans="1:4" ht="63">
      <c r="A217" s="141"/>
      <c r="B217" s="33" t="s">
        <v>185</v>
      </c>
      <c r="C217" s="32" t="s">
        <v>10</v>
      </c>
      <c r="D217" s="26">
        <v>605</v>
      </c>
    </row>
    <row r="218" spans="1:4" ht="15.75">
      <c r="A218" s="137" t="s">
        <v>186</v>
      </c>
      <c r="B218" s="137"/>
      <c r="C218" s="32"/>
      <c r="D218" s="26"/>
    </row>
    <row r="219" spans="1:4" ht="15.75">
      <c r="A219" s="137" t="str">
        <f>PROPER("ГАЗОСНАБЖЕНИЕ")&amp; LOWER(" ПРИРОДНЫМ ГАЗОМ")</f>
        <v>Газоснабжение природным газом</v>
      </c>
      <c r="B219" s="137"/>
      <c r="C219" s="32"/>
      <c r="D219" s="26"/>
    </row>
    <row r="220" spans="1:4" ht="15" customHeight="1">
      <c r="A220" s="122" t="s">
        <v>188</v>
      </c>
      <c r="B220" s="123"/>
      <c r="C220" s="32" t="s">
        <v>18</v>
      </c>
      <c r="D220" s="26">
        <v>0.17399999999999999</v>
      </c>
    </row>
    <row r="221" spans="1:4" ht="27.75" customHeight="1">
      <c r="A221" s="122" t="s">
        <v>189</v>
      </c>
      <c r="B221" s="123"/>
      <c r="C221" s="32" t="s">
        <v>10</v>
      </c>
      <c r="D221" s="26">
        <v>3418</v>
      </c>
    </row>
    <row r="222" spans="1:4" ht="29.25" customHeight="1">
      <c r="A222" s="122" t="s">
        <v>190</v>
      </c>
      <c r="B222" s="123"/>
      <c r="C222" s="32" t="s">
        <v>10</v>
      </c>
      <c r="D222" s="26">
        <v>2897</v>
      </c>
    </row>
    <row r="223" spans="1:4" ht="28.5" customHeight="1">
      <c r="A223" s="122" t="s">
        <v>191</v>
      </c>
      <c r="B223" s="123"/>
      <c r="C223" s="32" t="s">
        <v>10</v>
      </c>
      <c r="D223" s="26">
        <v>611</v>
      </c>
    </row>
    <row r="224" spans="1:4" ht="15.75">
      <c r="A224" s="32"/>
      <c r="B224" s="33" t="s">
        <v>192</v>
      </c>
      <c r="C224" s="32" t="s">
        <v>10</v>
      </c>
      <c r="D224" s="26">
        <v>133</v>
      </c>
    </row>
    <row r="225" spans="1:4" ht="15.75" customHeight="1">
      <c r="A225" s="137" t="s">
        <v>193</v>
      </c>
      <c r="B225" s="137"/>
      <c r="C225" s="32"/>
      <c r="D225" s="26"/>
    </row>
    <row r="226" spans="1:4" ht="15" customHeight="1">
      <c r="A226" s="122" t="s">
        <v>188</v>
      </c>
      <c r="B226" s="123"/>
      <c r="C226" s="32" t="s">
        <v>10</v>
      </c>
      <c r="D226" s="26">
        <v>0</v>
      </c>
    </row>
    <row r="227" spans="1:4" ht="20.25" customHeight="1">
      <c r="A227" s="122" t="s">
        <v>194</v>
      </c>
      <c r="B227" s="123"/>
      <c r="C227" s="32" t="s">
        <v>10</v>
      </c>
      <c r="D227" s="26">
        <v>0</v>
      </c>
    </row>
    <row r="228" spans="1:4" ht="30.75" customHeight="1">
      <c r="A228" s="122" t="s">
        <v>195</v>
      </c>
      <c r="B228" s="123"/>
      <c r="C228" s="32" t="s">
        <v>10</v>
      </c>
      <c r="D228" s="26">
        <v>0</v>
      </c>
    </row>
    <row r="229" spans="1:4" ht="28.5" customHeight="1">
      <c r="A229" s="122" t="s">
        <v>196</v>
      </c>
      <c r="B229" s="123"/>
      <c r="C229" s="32" t="s">
        <v>10</v>
      </c>
      <c r="D229" s="26">
        <v>0</v>
      </c>
    </row>
    <row r="230" spans="1:4" ht="15.75">
      <c r="A230" s="32"/>
      <c r="B230" s="33" t="s">
        <v>197</v>
      </c>
      <c r="C230" s="32" t="s">
        <v>10</v>
      </c>
      <c r="D230" s="26">
        <v>0</v>
      </c>
    </row>
    <row r="231" spans="1:4" ht="31.5">
      <c r="A231" s="32"/>
      <c r="B231" s="33" t="s">
        <v>198</v>
      </c>
      <c r="C231" s="32" t="s">
        <v>10</v>
      </c>
      <c r="D231" s="26">
        <v>0</v>
      </c>
    </row>
    <row r="232" spans="1:4" ht="15.75">
      <c r="A232" s="137" t="s">
        <v>199</v>
      </c>
      <c r="B232" s="137"/>
      <c r="C232" s="32"/>
      <c r="D232" s="26"/>
    </row>
    <row r="233" spans="1:4" ht="15" customHeight="1">
      <c r="A233" s="122" t="s">
        <v>200</v>
      </c>
      <c r="B233" s="123"/>
      <c r="C233" s="32" t="s">
        <v>18</v>
      </c>
      <c r="D233" s="26">
        <v>6.6900000000000001E-2</v>
      </c>
    </row>
    <row r="234" spans="1:4" ht="15" customHeight="1">
      <c r="A234" s="122" t="s">
        <v>201</v>
      </c>
      <c r="B234" s="123"/>
      <c r="C234" s="32" t="s">
        <v>10</v>
      </c>
      <c r="D234" s="26">
        <v>6887</v>
      </c>
    </row>
    <row r="235" spans="1:4" ht="15" customHeight="1">
      <c r="A235" s="122" t="s">
        <v>202</v>
      </c>
      <c r="B235" s="123"/>
      <c r="C235" s="32" t="s">
        <v>10</v>
      </c>
      <c r="D235" s="26">
        <v>6387</v>
      </c>
    </row>
    <row r="236" spans="1:4" ht="15" customHeight="1">
      <c r="A236" s="122" t="s">
        <v>203</v>
      </c>
      <c r="B236" s="123"/>
      <c r="C236" s="32" t="s">
        <v>10</v>
      </c>
      <c r="D236" s="26">
        <v>7</v>
      </c>
    </row>
    <row r="237" spans="1:4" ht="15" customHeight="1">
      <c r="A237" s="122" t="s">
        <v>204</v>
      </c>
      <c r="B237" s="123"/>
      <c r="C237" s="32" t="s">
        <v>10</v>
      </c>
      <c r="D237" s="26">
        <v>6844</v>
      </c>
    </row>
    <row r="238" spans="1:4" ht="15.75">
      <c r="A238" s="127"/>
      <c r="B238" s="33" t="s">
        <v>205</v>
      </c>
      <c r="C238" s="32" t="s">
        <v>10</v>
      </c>
      <c r="D238" s="26">
        <v>3161</v>
      </c>
    </row>
    <row r="239" spans="1:4" ht="15.75">
      <c r="A239" s="127"/>
      <c r="B239" s="33" t="s">
        <v>206</v>
      </c>
      <c r="C239" s="32" t="s">
        <v>10</v>
      </c>
      <c r="D239" s="26">
        <v>665</v>
      </c>
    </row>
    <row r="240" spans="1:4" ht="15.75">
      <c r="A240" s="127"/>
      <c r="B240" s="33" t="s">
        <v>207</v>
      </c>
      <c r="C240" s="32" t="s">
        <v>10</v>
      </c>
      <c r="D240" s="26">
        <v>121</v>
      </c>
    </row>
    <row r="241" spans="1:4" ht="31.5">
      <c r="A241" s="127"/>
      <c r="B241" s="33" t="s">
        <v>208</v>
      </c>
      <c r="C241" s="32" t="s">
        <v>10</v>
      </c>
      <c r="D241" s="26">
        <v>2897</v>
      </c>
    </row>
    <row r="242" spans="1:4" ht="31.5">
      <c r="A242" s="127"/>
      <c r="B242" s="33" t="s">
        <v>209</v>
      </c>
      <c r="C242" s="32" t="s">
        <v>10</v>
      </c>
      <c r="D242" s="26">
        <v>0</v>
      </c>
    </row>
    <row r="243" spans="1:4" ht="15" customHeight="1">
      <c r="A243" s="122" t="s">
        <v>210</v>
      </c>
      <c r="B243" s="123"/>
      <c r="C243" s="32" t="s">
        <v>10</v>
      </c>
      <c r="D243" s="26">
        <v>0</v>
      </c>
    </row>
    <row r="244" spans="1:4" ht="15.75">
      <c r="A244" s="137" t="s">
        <v>211</v>
      </c>
      <c r="B244" s="137"/>
      <c r="C244" s="32"/>
      <c r="D244" s="26"/>
    </row>
    <row r="245" spans="1:4" ht="15" customHeight="1">
      <c r="A245" s="122" t="s">
        <v>212</v>
      </c>
      <c r="B245" s="123"/>
      <c r="C245" s="32" t="s">
        <v>10</v>
      </c>
      <c r="D245" s="26">
        <v>3.9699999999999999E-2</v>
      </c>
    </row>
    <row r="246" spans="1:4" ht="34.5" customHeight="1">
      <c r="A246" s="122" t="s">
        <v>213</v>
      </c>
      <c r="B246" s="123"/>
      <c r="C246" s="32" t="s">
        <v>10</v>
      </c>
      <c r="D246" s="26">
        <v>2105</v>
      </c>
    </row>
    <row r="247" spans="1:4" ht="33.75" customHeight="1">
      <c r="A247" s="122" t="s">
        <v>214</v>
      </c>
      <c r="B247" s="123"/>
      <c r="C247" s="32" t="s">
        <v>10</v>
      </c>
      <c r="D247" s="26">
        <v>1903</v>
      </c>
    </row>
    <row r="248" spans="1:4" ht="30.75" customHeight="1">
      <c r="A248" s="122" t="s">
        <v>215</v>
      </c>
      <c r="B248" s="123"/>
      <c r="C248" s="32" t="s">
        <v>10</v>
      </c>
      <c r="D248" s="26">
        <v>570</v>
      </c>
    </row>
    <row r="249" spans="1:4" ht="15.75">
      <c r="A249" s="127"/>
      <c r="B249" s="33" t="s">
        <v>216</v>
      </c>
      <c r="C249" s="32" t="s">
        <v>10</v>
      </c>
      <c r="D249" s="26">
        <v>485</v>
      </c>
    </row>
    <row r="250" spans="1:4" ht="15.75">
      <c r="A250" s="127"/>
      <c r="B250" s="33" t="s">
        <v>217</v>
      </c>
      <c r="C250" s="32" t="s">
        <v>10</v>
      </c>
      <c r="D250" s="26">
        <v>85</v>
      </c>
    </row>
    <row r="251" spans="1:4" ht="20.25">
      <c r="A251" s="134" t="s">
        <v>140</v>
      </c>
      <c r="B251" s="135"/>
      <c r="C251" s="136"/>
      <c r="D251" s="26"/>
    </row>
    <row r="252" spans="1:4" ht="30.75" customHeight="1">
      <c r="A252" s="122" t="s">
        <v>218</v>
      </c>
      <c r="B252" s="123"/>
      <c r="C252" s="32" t="s">
        <v>10</v>
      </c>
      <c r="D252" s="26">
        <v>15</v>
      </c>
    </row>
    <row r="253" spans="1:4" ht="15" customHeight="1">
      <c r="A253" s="122" t="s">
        <v>226</v>
      </c>
      <c r="B253" s="123"/>
      <c r="C253" s="32" t="s">
        <v>10</v>
      </c>
      <c r="D253" s="26">
        <v>56</v>
      </c>
    </row>
    <row r="254" spans="1:4" ht="15" customHeight="1">
      <c r="A254" s="122" t="s">
        <v>219</v>
      </c>
      <c r="B254" s="123"/>
      <c r="C254" s="32" t="s">
        <v>10</v>
      </c>
      <c r="D254" s="54">
        <v>1106</v>
      </c>
    </row>
    <row r="255" spans="1:4" ht="15" customHeight="1">
      <c r="A255" s="122" t="s">
        <v>220</v>
      </c>
      <c r="B255" s="123"/>
      <c r="C255" s="32" t="s">
        <v>564</v>
      </c>
      <c r="D255" s="54">
        <v>2.8</v>
      </c>
    </row>
    <row r="256" spans="1:4" ht="15" customHeight="1">
      <c r="A256" s="122" t="s">
        <v>221</v>
      </c>
      <c r="B256" s="123"/>
      <c r="C256" s="32" t="s">
        <v>10</v>
      </c>
      <c r="D256" s="54">
        <v>33</v>
      </c>
    </row>
    <row r="257" spans="1:4" ht="15" customHeight="1">
      <c r="A257" s="122" t="s">
        <v>222</v>
      </c>
      <c r="B257" s="123"/>
      <c r="C257" s="32" t="s">
        <v>16</v>
      </c>
      <c r="D257" s="54">
        <v>132.1</v>
      </c>
    </row>
    <row r="258" spans="1:4" ht="15" customHeight="1">
      <c r="A258" s="122" t="s">
        <v>223</v>
      </c>
      <c r="B258" s="123"/>
      <c r="C258" s="32" t="s">
        <v>16</v>
      </c>
      <c r="D258" s="54">
        <v>35.36</v>
      </c>
    </row>
    <row r="259" spans="1:4" ht="15" customHeight="1">
      <c r="A259" s="122" t="s">
        <v>224</v>
      </c>
      <c r="B259" s="123"/>
      <c r="C259" s="32" t="s">
        <v>16</v>
      </c>
      <c r="D259" s="54">
        <v>73.040000000000006</v>
      </c>
    </row>
    <row r="260" spans="1:4" ht="32.25" customHeight="1">
      <c r="A260" s="122" t="s">
        <v>227</v>
      </c>
      <c r="B260" s="123"/>
      <c r="C260" s="32" t="s">
        <v>16</v>
      </c>
      <c r="D260" s="26"/>
    </row>
    <row r="261" spans="1:4" ht="45" customHeight="1">
      <c r="A261" s="122" t="s">
        <v>228</v>
      </c>
      <c r="B261" s="123"/>
      <c r="C261" s="32" t="s">
        <v>540</v>
      </c>
      <c r="D261" s="26">
        <v>9.1</v>
      </c>
    </row>
    <row r="262" spans="1:4" ht="29.25" customHeight="1">
      <c r="A262" s="122" t="s">
        <v>225</v>
      </c>
      <c r="B262" s="123"/>
      <c r="C262" s="32" t="s">
        <v>549</v>
      </c>
      <c r="D262" s="26">
        <v>1318</v>
      </c>
    </row>
    <row r="263" spans="1:4" ht="15.75">
      <c r="A263" s="32"/>
      <c r="B263" s="33" t="s">
        <v>229</v>
      </c>
      <c r="C263" s="32" t="s">
        <v>549</v>
      </c>
      <c r="D263" s="26">
        <v>19</v>
      </c>
    </row>
    <row r="264" spans="1:4" ht="30.75" customHeight="1">
      <c r="A264" s="122" t="s">
        <v>230</v>
      </c>
      <c r="B264" s="123"/>
      <c r="C264" s="32" t="s">
        <v>10</v>
      </c>
      <c r="D264" s="26">
        <v>1806</v>
      </c>
    </row>
    <row r="265" spans="1:4" ht="15.75">
      <c r="A265" s="32"/>
      <c r="B265" s="33" t="s">
        <v>231</v>
      </c>
      <c r="C265" s="32" t="s">
        <v>10</v>
      </c>
      <c r="D265" s="26">
        <v>27</v>
      </c>
    </row>
    <row r="266" spans="1:4" ht="52.5" customHeight="1">
      <c r="A266" s="90" t="s">
        <v>232</v>
      </c>
      <c r="B266" s="120"/>
      <c r="C266" s="1" t="s">
        <v>549</v>
      </c>
      <c r="D266" s="1"/>
    </row>
    <row r="267" spans="1:4" ht="15.75">
      <c r="A267" s="1"/>
      <c r="B267" s="5" t="s">
        <v>233</v>
      </c>
      <c r="C267" s="1" t="s">
        <v>549</v>
      </c>
      <c r="D267" s="1"/>
    </row>
    <row r="268" spans="1:4" ht="27.75" customHeight="1">
      <c r="A268" s="90" t="s">
        <v>234</v>
      </c>
      <c r="B268" s="120"/>
      <c r="C268" s="1" t="s">
        <v>10</v>
      </c>
      <c r="D268" s="1"/>
    </row>
    <row r="269" spans="1:4" ht="30" customHeight="1">
      <c r="A269" s="90" t="s">
        <v>235</v>
      </c>
      <c r="B269" s="120"/>
      <c r="C269" s="1" t="s">
        <v>10</v>
      </c>
      <c r="D269" s="1"/>
    </row>
    <row r="270" spans="1:4" ht="36.75" customHeight="1">
      <c r="A270" s="90" t="s">
        <v>236</v>
      </c>
      <c r="B270" s="120"/>
      <c r="C270" s="1" t="s">
        <v>16</v>
      </c>
      <c r="D270" s="1"/>
    </row>
    <row r="271" spans="1:4" ht="20.25">
      <c r="A271" s="134" t="s">
        <v>141</v>
      </c>
      <c r="B271" s="135"/>
      <c r="C271" s="136"/>
      <c r="D271" s="32"/>
    </row>
    <row r="272" spans="1:4" ht="15.75">
      <c r="A272" s="137" t="s">
        <v>141</v>
      </c>
      <c r="B272" s="137"/>
      <c r="C272" s="32"/>
      <c r="D272" s="32"/>
    </row>
    <row r="273" spans="1:4" ht="15.75" customHeight="1">
      <c r="A273" s="137" t="s">
        <v>237</v>
      </c>
      <c r="B273" s="137"/>
      <c r="C273" s="32"/>
      <c r="D273" s="32"/>
    </row>
    <row r="274" spans="1:4" ht="15.75">
      <c r="A274" s="127"/>
      <c r="B274" s="33" t="s">
        <v>238</v>
      </c>
      <c r="C274" s="32" t="s">
        <v>16</v>
      </c>
      <c r="D274" s="26">
        <v>1.7869999999999999</v>
      </c>
    </row>
    <row r="275" spans="1:4" ht="15.75">
      <c r="A275" s="127"/>
      <c r="B275" s="33" t="s">
        <v>239</v>
      </c>
      <c r="C275" s="32" t="s">
        <v>16</v>
      </c>
      <c r="D275" s="26">
        <v>0</v>
      </c>
    </row>
    <row r="276" spans="1:4" ht="15.75">
      <c r="A276" s="127"/>
      <c r="B276" s="33" t="s">
        <v>240</v>
      </c>
      <c r="C276" s="32" t="s">
        <v>16</v>
      </c>
      <c r="D276" s="26">
        <v>0.182</v>
      </c>
    </row>
    <row r="277" spans="1:4" ht="15.75">
      <c r="A277" s="127"/>
      <c r="B277" s="33" t="s">
        <v>241</v>
      </c>
      <c r="C277" s="32" t="s">
        <v>16</v>
      </c>
      <c r="D277" s="26">
        <v>0</v>
      </c>
    </row>
    <row r="278" spans="1:4" ht="31.5">
      <c r="A278" s="127"/>
      <c r="B278" s="33" t="s">
        <v>242</v>
      </c>
      <c r="C278" s="32" t="s">
        <v>16</v>
      </c>
      <c r="D278" s="26">
        <v>0.13900000000000001</v>
      </c>
    </row>
    <row r="279" spans="1:4" ht="15.75">
      <c r="A279" s="137" t="s">
        <v>243</v>
      </c>
      <c r="B279" s="137"/>
      <c r="C279" s="32"/>
      <c r="D279" s="26"/>
    </row>
    <row r="280" spans="1:4" ht="15.75">
      <c r="A280" s="127"/>
      <c r="B280" s="33" t="s">
        <v>244</v>
      </c>
      <c r="C280" s="32" t="s">
        <v>10</v>
      </c>
      <c r="D280" s="26">
        <v>7</v>
      </c>
    </row>
    <row r="281" spans="1:4" ht="15.75">
      <c r="A281" s="127"/>
      <c r="B281" s="33" t="s">
        <v>245</v>
      </c>
      <c r="C281" s="32" t="s">
        <v>10</v>
      </c>
      <c r="D281" s="26">
        <v>9</v>
      </c>
    </row>
    <row r="282" spans="1:4" ht="15.75">
      <c r="A282" s="127"/>
      <c r="B282" s="33" t="s">
        <v>246</v>
      </c>
      <c r="C282" s="32" t="s">
        <v>10</v>
      </c>
      <c r="D282" s="26">
        <v>5</v>
      </c>
    </row>
    <row r="283" spans="1:4" ht="15.75">
      <c r="A283" s="137" t="s">
        <v>247</v>
      </c>
      <c r="B283" s="137"/>
      <c r="C283" s="32"/>
      <c r="D283" s="26"/>
    </row>
    <row r="284" spans="1:4" ht="15.75">
      <c r="A284" s="127"/>
      <c r="B284" s="33" t="s">
        <v>248</v>
      </c>
      <c r="C284" s="32" t="s">
        <v>19</v>
      </c>
      <c r="D284" s="26"/>
    </row>
    <row r="285" spans="1:4" ht="31.5">
      <c r="A285" s="127"/>
      <c r="B285" s="33" t="s">
        <v>249</v>
      </c>
      <c r="C285" s="32" t="s">
        <v>13</v>
      </c>
      <c r="D285" s="26">
        <v>1331</v>
      </c>
    </row>
    <row r="286" spans="1:4" ht="15.75">
      <c r="A286" s="137" t="s">
        <v>250</v>
      </c>
      <c r="B286" s="137"/>
      <c r="C286" s="32"/>
      <c r="D286" s="26"/>
    </row>
    <row r="287" spans="1:4" ht="15.75">
      <c r="A287" s="127"/>
      <c r="B287" s="33" t="s">
        <v>251</v>
      </c>
      <c r="C287" s="32" t="s">
        <v>662</v>
      </c>
      <c r="D287" s="26">
        <v>0.24199999999999999</v>
      </c>
    </row>
    <row r="288" spans="1:4" ht="15.75" customHeight="1">
      <c r="A288" s="127"/>
      <c r="B288" s="33" t="s">
        <v>252</v>
      </c>
      <c r="C288" s="32" t="s">
        <v>10</v>
      </c>
      <c r="D288" s="26">
        <v>1430</v>
      </c>
    </row>
    <row r="289" spans="1:4" ht="15.75" customHeight="1">
      <c r="A289" s="127"/>
      <c r="B289" s="33" t="s">
        <v>253</v>
      </c>
      <c r="C289" s="32" t="s">
        <v>16</v>
      </c>
      <c r="D289" s="26">
        <v>0.97</v>
      </c>
    </row>
    <row r="290" spans="1:4" ht="15.75">
      <c r="A290" s="137" t="s">
        <v>254</v>
      </c>
      <c r="B290" s="137"/>
      <c r="C290" s="32"/>
      <c r="D290" s="26"/>
    </row>
    <row r="291" spans="1:4" ht="15.75">
      <c r="A291" s="127"/>
      <c r="B291" s="33" t="s">
        <v>255</v>
      </c>
      <c r="C291" s="32" t="s">
        <v>10</v>
      </c>
      <c r="D291" s="26">
        <v>270</v>
      </c>
    </row>
    <row r="292" spans="1:4" ht="22.5" customHeight="1">
      <c r="A292" s="127"/>
      <c r="B292" s="33" t="s">
        <v>256</v>
      </c>
      <c r="C292" s="32" t="s">
        <v>10</v>
      </c>
      <c r="D292" s="26">
        <v>17</v>
      </c>
    </row>
    <row r="293" spans="1:4" ht="15.75" customHeight="1">
      <c r="A293" s="137" t="s">
        <v>257</v>
      </c>
      <c r="B293" s="137"/>
      <c r="C293" s="32"/>
      <c r="D293" s="26"/>
    </row>
    <row r="294" spans="1:4" ht="15.75">
      <c r="A294" s="138"/>
      <c r="B294" s="33" t="s">
        <v>258</v>
      </c>
      <c r="C294" s="32" t="s">
        <v>10</v>
      </c>
      <c r="D294" s="26"/>
    </row>
    <row r="295" spans="1:4" ht="15.75">
      <c r="A295" s="138"/>
      <c r="B295" s="33" t="s">
        <v>259</v>
      </c>
      <c r="C295" s="32" t="s">
        <v>10</v>
      </c>
      <c r="D295" s="26"/>
    </row>
    <row r="296" spans="1:4" ht="15.75">
      <c r="A296" s="138"/>
      <c r="B296" s="33" t="s">
        <v>260</v>
      </c>
      <c r="C296" s="32" t="s">
        <v>10</v>
      </c>
      <c r="D296" s="26"/>
    </row>
    <row r="297" spans="1:4" ht="15.75">
      <c r="A297" s="138"/>
      <c r="B297" s="33" t="s">
        <v>261</v>
      </c>
      <c r="C297" s="32" t="s">
        <v>10</v>
      </c>
      <c r="D297" s="26">
        <v>2</v>
      </c>
    </row>
    <row r="298" spans="1:4" ht="15.75">
      <c r="A298" s="138"/>
      <c r="B298" s="33" t="s">
        <v>262</v>
      </c>
      <c r="C298" s="32" t="s">
        <v>10</v>
      </c>
      <c r="D298" s="26">
        <v>21</v>
      </c>
    </row>
    <row r="299" spans="1:4" ht="20.25">
      <c r="A299" s="98" t="s">
        <v>263</v>
      </c>
      <c r="B299" s="99"/>
      <c r="C299" s="100"/>
      <c r="D299" s="1"/>
    </row>
    <row r="300" spans="1:4" ht="15.75">
      <c r="A300" s="92" t="s">
        <v>264</v>
      </c>
      <c r="B300" s="92"/>
      <c r="C300" s="1"/>
      <c r="D300" s="1"/>
    </row>
    <row r="301" spans="1:4" ht="15.75">
      <c r="A301" s="92" t="s">
        <v>265</v>
      </c>
      <c r="B301" s="92"/>
      <c r="C301" s="1"/>
      <c r="D301" s="1"/>
    </row>
    <row r="302" spans="1:4" ht="15.75">
      <c r="A302" s="92" t="s">
        <v>266</v>
      </c>
      <c r="B302" s="92"/>
      <c r="C302" s="1"/>
      <c r="D302" s="1"/>
    </row>
    <row r="303" spans="1:4" ht="15.75">
      <c r="A303" s="92" t="s">
        <v>267</v>
      </c>
      <c r="B303" s="92"/>
      <c r="C303" s="1"/>
      <c r="D303" s="1"/>
    </row>
    <row r="304" spans="1:4" ht="15.75">
      <c r="A304" s="92" t="s">
        <v>268</v>
      </c>
      <c r="B304" s="92"/>
      <c r="C304" s="1"/>
      <c r="D304" s="1"/>
    </row>
    <row r="305" spans="1:4" ht="15.75">
      <c r="A305" s="92" t="s">
        <v>269</v>
      </c>
      <c r="B305" s="92"/>
      <c r="C305" s="1"/>
      <c r="D305" s="1"/>
    </row>
    <row r="306" spans="1:4" ht="20.25">
      <c r="A306" s="98" t="s">
        <v>264</v>
      </c>
      <c r="B306" s="99"/>
      <c r="C306" s="100"/>
      <c r="D306" s="1"/>
    </row>
    <row r="307" spans="1:4" ht="20.25" customHeight="1">
      <c r="A307" s="98" t="s">
        <v>270</v>
      </c>
      <c r="B307" s="99"/>
      <c r="C307" s="100"/>
      <c r="D307" s="1"/>
    </row>
    <row r="308" spans="1:4" ht="29.25" customHeight="1">
      <c r="A308" s="92" t="s">
        <v>271</v>
      </c>
      <c r="B308" s="92"/>
      <c r="C308" s="1"/>
      <c r="D308" s="86"/>
    </row>
    <row r="309" spans="1:4" ht="15" customHeight="1">
      <c r="A309" s="90" t="s">
        <v>272</v>
      </c>
      <c r="B309" s="120"/>
      <c r="C309" s="1" t="s">
        <v>10</v>
      </c>
      <c r="D309" s="194">
        <v>9</v>
      </c>
    </row>
    <row r="310" spans="1:4" ht="15.75">
      <c r="A310" s="193"/>
      <c r="B310" s="5" t="s">
        <v>273</v>
      </c>
      <c r="C310" s="1" t="s">
        <v>10</v>
      </c>
      <c r="D310" s="194">
        <v>9</v>
      </c>
    </row>
    <row r="311" spans="1:4" ht="15.75">
      <c r="A311" s="193"/>
      <c r="B311" s="5" t="s">
        <v>274</v>
      </c>
      <c r="C311" s="1" t="s">
        <v>10</v>
      </c>
      <c r="D311" s="194"/>
    </row>
    <row r="312" spans="1:4" ht="15.75">
      <c r="A312" s="193"/>
      <c r="B312" s="5" t="s">
        <v>275</v>
      </c>
      <c r="C312" s="1" t="s">
        <v>10</v>
      </c>
      <c r="D312" s="194"/>
    </row>
    <row r="313" spans="1:4" ht="15" customHeight="1">
      <c r="A313" s="90" t="s">
        <v>276</v>
      </c>
      <c r="B313" s="120"/>
      <c r="C313" s="1" t="s">
        <v>10</v>
      </c>
      <c r="D313" s="194">
        <v>11</v>
      </c>
    </row>
    <row r="314" spans="1:4" ht="15" customHeight="1">
      <c r="A314" s="90" t="s">
        <v>277</v>
      </c>
      <c r="B314" s="120"/>
      <c r="C314" s="1" t="s">
        <v>10</v>
      </c>
      <c r="D314" s="194">
        <v>9</v>
      </c>
    </row>
    <row r="315" spans="1:4" ht="15.75" customHeight="1">
      <c r="A315" s="105" t="s">
        <v>278</v>
      </c>
      <c r="B315" s="119"/>
      <c r="C315" s="1"/>
      <c r="D315" s="194"/>
    </row>
    <row r="316" spans="1:4" ht="15.75">
      <c r="A316" s="116"/>
      <c r="B316" s="5" t="s">
        <v>279</v>
      </c>
      <c r="C316" s="1" t="s">
        <v>564</v>
      </c>
      <c r="D316" s="86">
        <v>2.669</v>
      </c>
    </row>
    <row r="317" spans="1:4" ht="15.75">
      <c r="A317" s="116"/>
      <c r="B317" s="5" t="s">
        <v>280</v>
      </c>
      <c r="C317" s="1" t="s">
        <v>564</v>
      </c>
      <c r="D317" s="88">
        <v>0.81499999999999995</v>
      </c>
    </row>
    <row r="318" spans="1:4" ht="15.75">
      <c r="A318" s="116"/>
      <c r="B318" s="5" t="s">
        <v>281</v>
      </c>
      <c r="C318" s="1" t="s">
        <v>564</v>
      </c>
      <c r="D318" s="88">
        <v>0.82899999999999996</v>
      </c>
    </row>
    <row r="319" spans="1:4" ht="15.75">
      <c r="A319" s="116"/>
      <c r="B319" s="5" t="s">
        <v>282</v>
      </c>
      <c r="C319" s="1" t="s">
        <v>564</v>
      </c>
      <c r="D319" s="86">
        <v>1.6379999999999999</v>
      </c>
    </row>
    <row r="320" spans="1:4" ht="15.75">
      <c r="A320" s="116"/>
      <c r="B320" s="5" t="s">
        <v>283</v>
      </c>
      <c r="C320" s="1" t="s">
        <v>564</v>
      </c>
      <c r="D320" s="195">
        <v>1.581</v>
      </c>
    </row>
    <row r="321" spans="1:4" ht="30" customHeight="1">
      <c r="A321" s="105" t="s">
        <v>284</v>
      </c>
      <c r="B321" s="119"/>
      <c r="C321" s="1"/>
      <c r="D321" s="86"/>
    </row>
    <row r="322" spans="1:4" ht="15.75">
      <c r="A322" s="116"/>
      <c r="B322" s="5" t="s">
        <v>279</v>
      </c>
      <c r="C322" s="1" t="s">
        <v>564</v>
      </c>
      <c r="D322" s="88">
        <v>2.1669999999999998</v>
      </c>
    </row>
    <row r="323" spans="1:4" ht="15.75">
      <c r="A323" s="116"/>
      <c r="B323" s="5" t="s">
        <v>280</v>
      </c>
      <c r="C323" s="1" t="s">
        <v>564</v>
      </c>
      <c r="D323" s="88">
        <v>0</v>
      </c>
    </row>
    <row r="324" spans="1:4" ht="15.75">
      <c r="A324" s="116"/>
      <c r="B324" s="5" t="s">
        <v>281</v>
      </c>
      <c r="C324" s="1" t="s">
        <v>564</v>
      </c>
      <c r="D324" s="88">
        <v>0.76200000000000001</v>
      </c>
    </row>
    <row r="325" spans="1:4" ht="15.75">
      <c r="A325" s="116"/>
      <c r="B325" s="5" t="s">
        <v>282</v>
      </c>
      <c r="C325" s="1" t="s">
        <v>564</v>
      </c>
      <c r="D325" s="88">
        <v>0.76200000000000001</v>
      </c>
    </row>
    <row r="326" spans="1:4" ht="15.75">
      <c r="A326" s="116"/>
      <c r="B326" s="5" t="s">
        <v>283</v>
      </c>
      <c r="C326" s="1" t="s">
        <v>564</v>
      </c>
      <c r="D326" s="88">
        <v>1.405</v>
      </c>
    </row>
    <row r="327" spans="1:4" ht="15.75" customHeight="1">
      <c r="A327" s="105" t="s">
        <v>541</v>
      </c>
      <c r="B327" s="119"/>
      <c r="C327" s="1"/>
      <c r="D327" s="86"/>
    </row>
    <row r="328" spans="1:4" ht="15.75">
      <c r="A328" s="116"/>
      <c r="B328" s="5" t="s">
        <v>279</v>
      </c>
      <c r="C328" s="1" t="s">
        <v>540</v>
      </c>
      <c r="D328" s="70">
        <f>D322/D316*100</f>
        <v>81.191457474709622</v>
      </c>
    </row>
    <row r="329" spans="1:4" ht="15.75">
      <c r="A329" s="116"/>
      <c r="B329" s="5" t="s">
        <v>280</v>
      </c>
      <c r="C329" s="1" t="s">
        <v>540</v>
      </c>
      <c r="D329" s="70">
        <f t="shared" ref="D329:D332" si="0">D323/D317*100</f>
        <v>0</v>
      </c>
    </row>
    <row r="330" spans="1:4" ht="15.75">
      <c r="A330" s="116"/>
      <c r="B330" s="5" t="s">
        <v>281</v>
      </c>
      <c r="C330" s="1" t="s">
        <v>540</v>
      </c>
      <c r="D330" s="70">
        <f t="shared" si="0"/>
        <v>91.917973462002422</v>
      </c>
    </row>
    <row r="331" spans="1:4" ht="15.75">
      <c r="A331" s="116"/>
      <c r="B331" s="5" t="s">
        <v>282</v>
      </c>
      <c r="C331" s="1" t="s">
        <v>540</v>
      </c>
      <c r="D331" s="70">
        <f t="shared" si="0"/>
        <v>46.520146520146518</v>
      </c>
    </row>
    <row r="332" spans="1:4" ht="15.75">
      <c r="A332" s="116"/>
      <c r="B332" s="5" t="s">
        <v>283</v>
      </c>
      <c r="C332" s="1" t="s">
        <v>540</v>
      </c>
      <c r="D332" s="70">
        <f t="shared" si="0"/>
        <v>88.867805186590772</v>
      </c>
    </row>
    <row r="333" spans="1:4" ht="21" customHeight="1">
      <c r="A333" s="105" t="s">
        <v>285</v>
      </c>
      <c r="B333" s="119"/>
      <c r="C333" s="1"/>
      <c r="D333" s="86"/>
    </row>
    <row r="334" spans="1:4" ht="15.75">
      <c r="A334" s="116"/>
      <c r="B334" s="5" t="s">
        <v>286</v>
      </c>
      <c r="C334" s="1" t="s">
        <v>564</v>
      </c>
      <c r="D334" s="86" t="s">
        <v>622</v>
      </c>
    </row>
    <row r="335" spans="1:4" ht="15.75">
      <c r="A335" s="116"/>
      <c r="B335" s="5" t="s">
        <v>287</v>
      </c>
      <c r="C335" s="1" t="s">
        <v>564</v>
      </c>
      <c r="D335" s="86" t="s">
        <v>622</v>
      </c>
    </row>
    <row r="336" spans="1:4" ht="15.75">
      <c r="A336" s="116"/>
      <c r="B336" s="5" t="s">
        <v>288</v>
      </c>
      <c r="C336" s="1" t="s">
        <v>564</v>
      </c>
      <c r="D336" s="86" t="s">
        <v>622</v>
      </c>
    </row>
    <row r="337" spans="1:4" ht="39" customHeight="1">
      <c r="A337" s="105" t="s">
        <v>289</v>
      </c>
      <c r="B337" s="119"/>
      <c r="C337" s="1"/>
      <c r="D337" s="86"/>
    </row>
    <row r="338" spans="1:4" ht="15.75">
      <c r="A338" s="116"/>
      <c r="B338" s="5" t="s">
        <v>279</v>
      </c>
      <c r="C338" s="1" t="s">
        <v>564</v>
      </c>
      <c r="D338" s="86">
        <v>0.47499999999999998</v>
      </c>
    </row>
    <row r="339" spans="1:4" ht="15.75">
      <c r="A339" s="116"/>
      <c r="B339" s="5" t="s">
        <v>280</v>
      </c>
      <c r="C339" s="1" t="s">
        <v>564</v>
      </c>
      <c r="D339" s="86">
        <v>0.35599999999999998</v>
      </c>
    </row>
    <row r="340" spans="1:4" ht="15.75">
      <c r="A340" s="116"/>
      <c r="B340" s="5" t="s">
        <v>281</v>
      </c>
      <c r="C340" s="1" t="s">
        <v>564</v>
      </c>
      <c r="D340" s="86">
        <v>0.312</v>
      </c>
    </row>
    <row r="341" spans="1:4" ht="15.75">
      <c r="A341" s="116"/>
      <c r="B341" s="5" t="s">
        <v>282</v>
      </c>
      <c r="C341" s="1" t="s">
        <v>564</v>
      </c>
      <c r="D341" s="86">
        <v>0.66800000000000004</v>
      </c>
    </row>
    <row r="342" spans="1:4" ht="15.75">
      <c r="A342" s="116"/>
      <c r="B342" s="5" t="s">
        <v>283</v>
      </c>
      <c r="C342" s="1" t="s">
        <v>564</v>
      </c>
      <c r="D342" s="86">
        <v>0</v>
      </c>
    </row>
    <row r="343" spans="1:4" ht="29.25" customHeight="1">
      <c r="A343" s="105" t="s">
        <v>290</v>
      </c>
      <c r="B343" s="119"/>
      <c r="C343" s="1"/>
      <c r="D343" s="86"/>
    </row>
    <row r="344" spans="1:4" ht="15.75">
      <c r="A344" s="116"/>
      <c r="B344" s="5" t="s">
        <v>291</v>
      </c>
      <c r="C344" s="1" t="s">
        <v>20</v>
      </c>
      <c r="D344" s="86">
        <v>0</v>
      </c>
    </row>
    <row r="345" spans="1:4" ht="31.5">
      <c r="A345" s="116"/>
      <c r="B345" s="5" t="s">
        <v>292</v>
      </c>
      <c r="C345" s="1" t="s">
        <v>20</v>
      </c>
      <c r="D345" s="86">
        <v>8</v>
      </c>
    </row>
    <row r="346" spans="1:4" ht="31.5">
      <c r="A346" s="116"/>
      <c r="B346" s="5" t="s">
        <v>293</v>
      </c>
      <c r="C346" s="1" t="s">
        <v>20</v>
      </c>
      <c r="D346" s="86">
        <v>5</v>
      </c>
    </row>
    <row r="347" spans="1:4" ht="78.75">
      <c r="A347" s="116"/>
      <c r="B347" s="5" t="s">
        <v>21</v>
      </c>
      <c r="C347" s="1" t="s">
        <v>540</v>
      </c>
      <c r="D347" s="196">
        <f>13/2167*100</f>
        <v>0.59990770650669134</v>
      </c>
    </row>
    <row r="348" spans="1:4" ht="30" customHeight="1">
      <c r="A348" s="105" t="s">
        <v>542</v>
      </c>
      <c r="B348" s="119"/>
      <c r="C348" s="1"/>
      <c r="D348" s="86"/>
    </row>
    <row r="349" spans="1:4" ht="15.75">
      <c r="A349" s="87"/>
      <c r="B349" s="5" t="s">
        <v>291</v>
      </c>
      <c r="C349" s="1" t="s">
        <v>20</v>
      </c>
      <c r="D349" s="86">
        <v>0</v>
      </c>
    </row>
    <row r="350" spans="1:4" ht="31.5">
      <c r="A350" s="87"/>
      <c r="B350" s="5" t="s">
        <v>292</v>
      </c>
      <c r="C350" s="1" t="s">
        <v>20</v>
      </c>
      <c r="D350" s="194">
        <v>4</v>
      </c>
    </row>
    <row r="351" spans="1:4" ht="31.5">
      <c r="A351" s="87"/>
      <c r="B351" s="5" t="s">
        <v>293</v>
      </c>
      <c r="C351" s="1" t="s">
        <v>20</v>
      </c>
      <c r="D351" s="86">
        <v>7</v>
      </c>
    </row>
    <row r="352" spans="1:4" ht="78.75">
      <c r="A352" s="87"/>
      <c r="B352" s="5" t="s">
        <v>22</v>
      </c>
      <c r="C352" s="1" t="s">
        <v>540</v>
      </c>
      <c r="D352" s="196">
        <f>11/2167*100</f>
        <v>0.50761421319796951</v>
      </c>
    </row>
    <row r="353" spans="1:4" ht="30" customHeight="1">
      <c r="A353" s="105" t="s">
        <v>294</v>
      </c>
      <c r="B353" s="119"/>
      <c r="C353" s="1" t="s">
        <v>564</v>
      </c>
      <c r="D353" s="86">
        <v>0.40699999999999997</v>
      </c>
    </row>
    <row r="354" spans="1:4" ht="15" customHeight="1">
      <c r="A354" s="90" t="s">
        <v>295</v>
      </c>
      <c r="B354" s="120"/>
      <c r="C354" s="1" t="s">
        <v>23</v>
      </c>
      <c r="D354" s="86">
        <v>21035</v>
      </c>
    </row>
    <row r="355" spans="1:4" ht="15.75">
      <c r="A355" s="116"/>
      <c r="B355" s="5" t="s">
        <v>298</v>
      </c>
      <c r="C355" s="1" t="s">
        <v>23</v>
      </c>
      <c r="D355" s="86">
        <v>37577</v>
      </c>
    </row>
    <row r="356" spans="1:4" ht="31.5">
      <c r="A356" s="116"/>
      <c r="B356" s="5" t="s">
        <v>297</v>
      </c>
      <c r="C356" s="1" t="s">
        <v>23</v>
      </c>
      <c r="D356" s="86" t="s">
        <v>734</v>
      </c>
    </row>
    <row r="357" spans="1:4" ht="15.75">
      <c r="A357" s="105" t="s">
        <v>299</v>
      </c>
      <c r="B357" s="119"/>
      <c r="C357" s="1"/>
      <c r="D357" s="86"/>
    </row>
    <row r="358" spans="1:4" ht="15" customHeight="1">
      <c r="A358" s="90" t="s">
        <v>300</v>
      </c>
      <c r="B358" s="120"/>
      <c r="C358" s="1" t="s">
        <v>10</v>
      </c>
      <c r="D358" s="86">
        <v>0</v>
      </c>
    </row>
    <row r="359" spans="1:4" ht="15" customHeight="1">
      <c r="A359" s="90" t="s">
        <v>301</v>
      </c>
      <c r="B359" s="120"/>
      <c r="C359" s="1" t="s">
        <v>10</v>
      </c>
      <c r="D359" s="86">
        <v>0</v>
      </c>
    </row>
    <row r="360" spans="1:4" ht="45" customHeight="1">
      <c r="A360" s="105" t="s">
        <v>302</v>
      </c>
      <c r="B360" s="119"/>
      <c r="C360" s="1" t="s">
        <v>10</v>
      </c>
      <c r="D360" s="86">
        <v>0</v>
      </c>
    </row>
    <row r="361" spans="1:4" ht="65.25" customHeight="1">
      <c r="A361" s="105" t="s">
        <v>543</v>
      </c>
      <c r="B361" s="119"/>
      <c r="C361" s="1" t="s">
        <v>540</v>
      </c>
      <c r="D361" s="86">
        <v>0</v>
      </c>
    </row>
    <row r="362" spans="1:4" ht="65.25" customHeight="1">
      <c r="A362" s="105" t="s">
        <v>0</v>
      </c>
      <c r="B362" s="119"/>
      <c r="C362" s="1" t="s">
        <v>10</v>
      </c>
      <c r="D362" s="86">
        <v>0</v>
      </c>
    </row>
    <row r="363" spans="1:4" ht="61.5" customHeight="1">
      <c r="A363" s="105" t="s">
        <v>1</v>
      </c>
      <c r="B363" s="119"/>
      <c r="C363" s="1" t="s">
        <v>10</v>
      </c>
      <c r="D363" s="86">
        <v>0</v>
      </c>
    </row>
    <row r="364" spans="1:4" ht="36.75" customHeight="1">
      <c r="A364" s="105" t="s">
        <v>2</v>
      </c>
      <c r="B364" s="119"/>
      <c r="C364" s="1"/>
      <c r="D364" s="86">
        <v>9</v>
      </c>
    </row>
    <row r="365" spans="1:4" ht="20.25">
      <c r="A365" s="98" t="s">
        <v>303</v>
      </c>
      <c r="B365" s="99"/>
      <c r="C365" s="100"/>
      <c r="D365" s="86"/>
    </row>
    <row r="366" spans="1:4" ht="15.75">
      <c r="A366" s="105" t="s">
        <v>304</v>
      </c>
      <c r="B366" s="119"/>
      <c r="C366" s="1" t="s">
        <v>10</v>
      </c>
      <c r="D366" s="86">
        <v>21</v>
      </c>
    </row>
    <row r="367" spans="1:4" ht="15.75">
      <c r="A367" s="116"/>
      <c r="B367" s="5" t="s">
        <v>305</v>
      </c>
      <c r="C367" s="1" t="s">
        <v>10</v>
      </c>
      <c r="D367" s="86">
        <v>5</v>
      </c>
    </row>
    <row r="368" spans="1:4" ht="31.5">
      <c r="A368" s="116"/>
      <c r="B368" s="5" t="s">
        <v>306</v>
      </c>
      <c r="C368" s="1" t="s">
        <v>10</v>
      </c>
      <c r="D368" s="86" t="s">
        <v>735</v>
      </c>
    </row>
    <row r="369" spans="1:4" ht="15.75">
      <c r="A369" s="105" t="s">
        <v>307</v>
      </c>
      <c r="B369" s="119"/>
      <c r="C369" s="1"/>
      <c r="D369" s="86"/>
    </row>
    <row r="370" spans="1:4" ht="15.75">
      <c r="A370" s="116"/>
      <c r="B370" s="5" t="s">
        <v>305</v>
      </c>
      <c r="C370" s="1" t="s">
        <v>564</v>
      </c>
      <c r="D370" s="86">
        <v>2.9929999999999999</v>
      </c>
    </row>
    <row r="371" spans="1:4" ht="31.5">
      <c r="A371" s="116"/>
      <c r="B371" s="5" t="s">
        <v>306</v>
      </c>
      <c r="C371" s="1" t="s">
        <v>564</v>
      </c>
      <c r="D371" s="86" t="s">
        <v>736</v>
      </c>
    </row>
    <row r="372" spans="1:4" ht="15" customHeight="1">
      <c r="A372" s="90" t="s">
        <v>309</v>
      </c>
      <c r="B372" s="120"/>
      <c r="C372" s="1"/>
      <c r="D372" s="86"/>
    </row>
    <row r="373" spans="1:4" ht="15.75">
      <c r="A373" s="116"/>
      <c r="B373" s="5" t="s">
        <v>310</v>
      </c>
      <c r="C373" s="1" t="s">
        <v>564</v>
      </c>
      <c r="D373" s="86">
        <v>2.1549999999999998</v>
      </c>
    </row>
    <row r="374" spans="1:4" ht="15.75">
      <c r="A374" s="116"/>
      <c r="B374" s="5" t="s">
        <v>311</v>
      </c>
      <c r="C374" s="1" t="s">
        <v>564</v>
      </c>
      <c r="D374" s="86">
        <v>1.8180000000000001</v>
      </c>
    </row>
    <row r="375" spans="1:4" ht="31.5">
      <c r="A375" s="116"/>
      <c r="B375" s="5" t="s">
        <v>544</v>
      </c>
      <c r="C375" s="1" t="s">
        <v>540</v>
      </c>
      <c r="D375" s="196">
        <f>3.973/4.872*100</f>
        <v>81.547619047619051</v>
      </c>
    </row>
    <row r="376" spans="1:4" ht="15" customHeight="1">
      <c r="A376" s="90" t="s">
        <v>312</v>
      </c>
      <c r="B376" s="120"/>
      <c r="C376" s="1"/>
      <c r="D376" s="86"/>
    </row>
    <row r="377" spans="1:4" ht="15.75">
      <c r="A377" s="116"/>
      <c r="B377" s="5" t="s">
        <v>310</v>
      </c>
      <c r="C377" s="1" t="s">
        <v>564</v>
      </c>
      <c r="D377" s="86">
        <v>0.83799999999999997</v>
      </c>
    </row>
    <row r="378" spans="1:4" ht="15.75">
      <c r="A378" s="116"/>
      <c r="B378" s="5" t="s">
        <v>311</v>
      </c>
      <c r="C378" s="1" t="s">
        <v>564</v>
      </c>
      <c r="D378" s="86">
        <v>6.0999999999999999E-2</v>
      </c>
    </row>
    <row r="379" spans="1:4" ht="31.5">
      <c r="A379" s="116"/>
      <c r="B379" s="5" t="s">
        <v>544</v>
      </c>
      <c r="C379" s="1" t="s">
        <v>540</v>
      </c>
      <c r="D379" s="196">
        <f>0.899/4.872*100</f>
        <v>18.452380952380953</v>
      </c>
    </row>
    <row r="380" spans="1:4" ht="15" customHeight="1">
      <c r="A380" s="90" t="s">
        <v>313</v>
      </c>
      <c r="B380" s="120"/>
      <c r="C380" s="1"/>
      <c r="D380" s="86"/>
    </row>
    <row r="381" spans="1:4" ht="15.75">
      <c r="A381" s="116"/>
      <c r="B381" s="5" t="s">
        <v>310</v>
      </c>
      <c r="C381" s="1" t="s">
        <v>564</v>
      </c>
      <c r="D381" s="86">
        <v>0</v>
      </c>
    </row>
    <row r="382" spans="1:4" ht="15.75">
      <c r="A382" s="116"/>
      <c r="B382" s="5" t="s">
        <v>311</v>
      </c>
      <c r="C382" s="1" t="s">
        <v>564</v>
      </c>
      <c r="D382" s="86">
        <v>0</v>
      </c>
    </row>
    <row r="383" spans="1:4" ht="31.5">
      <c r="A383" s="116"/>
      <c r="B383" s="5" t="s">
        <v>544</v>
      </c>
      <c r="C383" s="1" t="s">
        <v>540</v>
      </c>
      <c r="D383" s="86">
        <v>0</v>
      </c>
    </row>
    <row r="384" spans="1:4" ht="15.75">
      <c r="A384" s="105" t="s">
        <v>314</v>
      </c>
      <c r="B384" s="119"/>
      <c r="C384" s="1"/>
      <c r="D384" s="86"/>
    </row>
    <row r="385" spans="1:5" ht="15.75">
      <c r="A385" s="116"/>
      <c r="B385" s="5" t="s">
        <v>291</v>
      </c>
      <c r="C385" s="1" t="s">
        <v>20</v>
      </c>
      <c r="D385" s="86">
        <v>33</v>
      </c>
      <c r="E385" s="11"/>
    </row>
    <row r="386" spans="1:5" ht="31.5">
      <c r="A386" s="116"/>
      <c r="B386" s="5" t="s">
        <v>292</v>
      </c>
      <c r="C386" s="1" t="s">
        <v>20</v>
      </c>
      <c r="D386" s="86">
        <v>40</v>
      </c>
    </row>
    <row r="387" spans="1:5" ht="31.5">
      <c r="A387" s="116"/>
      <c r="B387" s="5" t="s">
        <v>315</v>
      </c>
      <c r="C387" s="1" t="s">
        <v>20</v>
      </c>
      <c r="D387" s="86">
        <v>17</v>
      </c>
    </row>
    <row r="388" spans="1:5" ht="47.25">
      <c r="A388" s="116"/>
      <c r="B388" s="5" t="s">
        <v>545</v>
      </c>
      <c r="C388" s="1" t="s">
        <v>540</v>
      </c>
      <c r="D388" s="196">
        <f>90/4872*100</f>
        <v>1.8472906403940887</v>
      </c>
    </row>
    <row r="389" spans="1:5" ht="15.75" customHeight="1">
      <c r="A389" s="105" t="s">
        <v>316</v>
      </c>
      <c r="B389" s="119"/>
      <c r="C389" s="1"/>
      <c r="D389" s="86"/>
    </row>
    <row r="390" spans="1:5" ht="15.75">
      <c r="A390" s="116"/>
      <c r="B390" s="5" t="s">
        <v>291</v>
      </c>
      <c r="C390" s="1" t="s">
        <v>20</v>
      </c>
      <c r="D390" s="86">
        <v>17</v>
      </c>
    </row>
    <row r="391" spans="1:5" ht="31.5">
      <c r="A391" s="116"/>
      <c r="B391" s="5" t="s">
        <v>292</v>
      </c>
      <c r="C391" s="1" t="s">
        <v>20</v>
      </c>
      <c r="D391" s="86">
        <v>307</v>
      </c>
    </row>
    <row r="392" spans="1:5" ht="31.5">
      <c r="A392" s="116"/>
      <c r="B392" s="5" t="s">
        <v>315</v>
      </c>
      <c r="C392" s="1" t="s">
        <v>20</v>
      </c>
      <c r="D392" s="86">
        <v>79</v>
      </c>
    </row>
    <row r="393" spans="1:5" ht="47.25">
      <c r="A393" s="116"/>
      <c r="B393" s="5" t="s">
        <v>546</v>
      </c>
      <c r="C393" s="1" t="s">
        <v>540</v>
      </c>
      <c r="D393" s="196">
        <f>403/4872*100</f>
        <v>8.2717569786535297</v>
      </c>
    </row>
    <row r="394" spans="1:5" ht="15.75">
      <c r="A394" s="105" t="s">
        <v>317</v>
      </c>
      <c r="B394" s="119"/>
      <c r="C394" s="1" t="s">
        <v>10</v>
      </c>
      <c r="D394" s="86">
        <v>309</v>
      </c>
    </row>
    <row r="395" spans="1:5" ht="15" customHeight="1">
      <c r="A395" s="90" t="s">
        <v>318</v>
      </c>
      <c r="B395" s="120"/>
      <c r="C395" s="1"/>
      <c r="D395" s="86"/>
    </row>
    <row r="396" spans="1:5" ht="15" customHeight="1">
      <c r="A396" s="116"/>
      <c r="B396" s="5" t="s">
        <v>305</v>
      </c>
      <c r="C396" s="1" t="s">
        <v>20</v>
      </c>
      <c r="D396" s="86">
        <v>24.14</v>
      </c>
    </row>
    <row r="397" spans="1:5" ht="15.75">
      <c r="A397" s="116"/>
      <c r="B397" s="5" t="s">
        <v>308</v>
      </c>
      <c r="C397" s="1" t="s">
        <v>20</v>
      </c>
      <c r="D397" s="86">
        <v>10.16</v>
      </c>
    </row>
    <row r="398" spans="1:5" ht="15.75">
      <c r="A398" s="105" t="s">
        <v>319</v>
      </c>
      <c r="B398" s="119"/>
      <c r="C398" s="1" t="s">
        <v>10</v>
      </c>
      <c r="D398" s="86">
        <v>284</v>
      </c>
    </row>
    <row r="399" spans="1:5" ht="15.75" customHeight="1">
      <c r="A399" s="105" t="s">
        <v>320</v>
      </c>
      <c r="B399" s="119"/>
      <c r="C399" s="1"/>
      <c r="D399" s="86"/>
    </row>
    <row r="400" spans="1:5" ht="15.75">
      <c r="A400" s="116"/>
      <c r="B400" s="5" t="s">
        <v>305</v>
      </c>
      <c r="C400" s="1" t="s">
        <v>20</v>
      </c>
      <c r="D400" s="86">
        <v>24.14</v>
      </c>
    </row>
    <row r="401" spans="1:4" ht="15.75">
      <c r="A401" s="116"/>
      <c r="B401" s="5" t="s">
        <v>308</v>
      </c>
      <c r="C401" s="1" t="s">
        <v>20</v>
      </c>
      <c r="D401" s="86">
        <v>11.74</v>
      </c>
    </row>
    <row r="402" spans="1:4" ht="15.75">
      <c r="A402" s="105" t="s">
        <v>321</v>
      </c>
      <c r="B402" s="119"/>
      <c r="C402" s="1" t="s">
        <v>564</v>
      </c>
      <c r="D402" s="86">
        <v>0.90100000000000002</v>
      </c>
    </row>
    <row r="403" spans="1:4" ht="15" customHeight="1">
      <c r="A403" s="90" t="s">
        <v>322</v>
      </c>
      <c r="B403" s="120"/>
      <c r="C403" s="1" t="s">
        <v>23</v>
      </c>
      <c r="D403" s="86">
        <v>28843</v>
      </c>
    </row>
    <row r="404" spans="1:4" ht="15.75">
      <c r="A404" s="116"/>
      <c r="B404" s="5" t="s">
        <v>298</v>
      </c>
      <c r="C404" s="1" t="s">
        <v>23</v>
      </c>
      <c r="D404" s="86">
        <v>43519</v>
      </c>
    </row>
    <row r="405" spans="1:4" ht="31.5">
      <c r="A405" s="116"/>
      <c r="B405" s="5" t="s">
        <v>323</v>
      </c>
      <c r="C405" s="1" t="s">
        <v>23</v>
      </c>
      <c r="D405" s="86" t="s">
        <v>737</v>
      </c>
    </row>
    <row r="406" spans="1:4" ht="15.75">
      <c r="A406" s="105" t="s">
        <v>324</v>
      </c>
      <c r="B406" s="119"/>
      <c r="C406" s="1"/>
      <c r="D406" s="86"/>
    </row>
    <row r="407" spans="1:4" ht="15" customHeight="1">
      <c r="A407" s="90" t="s">
        <v>325</v>
      </c>
      <c r="B407" s="120"/>
      <c r="C407" s="1" t="s">
        <v>10</v>
      </c>
      <c r="D407" s="86">
        <v>0</v>
      </c>
    </row>
    <row r="408" spans="1:4" ht="15" customHeight="1">
      <c r="A408" s="90" t="s">
        <v>326</v>
      </c>
      <c r="B408" s="120"/>
      <c r="C408" s="1" t="s">
        <v>10</v>
      </c>
      <c r="D408" s="86">
        <v>2</v>
      </c>
    </row>
    <row r="409" spans="1:4" ht="15" customHeight="1">
      <c r="A409" s="90" t="s">
        <v>327</v>
      </c>
      <c r="B409" s="120"/>
      <c r="C409" s="1" t="s">
        <v>10</v>
      </c>
      <c r="D409" s="86">
        <v>0</v>
      </c>
    </row>
    <row r="410" spans="1:4" ht="15" customHeight="1">
      <c r="A410" s="90" t="s">
        <v>328</v>
      </c>
      <c r="B410" s="120"/>
      <c r="C410" s="1" t="s">
        <v>10</v>
      </c>
      <c r="D410" s="88">
        <v>16</v>
      </c>
    </row>
    <row r="411" spans="1:4" ht="49.5" customHeight="1">
      <c r="A411" s="105" t="s">
        <v>329</v>
      </c>
      <c r="B411" s="119"/>
      <c r="C411" s="1" t="s">
        <v>10</v>
      </c>
      <c r="D411" s="86">
        <v>0</v>
      </c>
    </row>
    <row r="412" spans="1:4" ht="15" customHeight="1">
      <c r="A412" s="90" t="s">
        <v>330</v>
      </c>
      <c r="B412" s="120"/>
      <c r="C412" s="1"/>
      <c r="D412" s="86"/>
    </row>
    <row r="413" spans="1:4" ht="15.75">
      <c r="A413" s="116"/>
      <c r="B413" s="5" t="s">
        <v>331</v>
      </c>
      <c r="C413" s="1" t="s">
        <v>10</v>
      </c>
      <c r="D413" s="86">
        <v>21</v>
      </c>
    </row>
    <row r="414" spans="1:4" ht="47.25">
      <c r="A414" s="116"/>
      <c r="B414" s="5" t="s">
        <v>332</v>
      </c>
      <c r="C414" s="1" t="s">
        <v>10</v>
      </c>
      <c r="D414" s="86">
        <v>11</v>
      </c>
    </row>
    <row r="415" spans="1:4" ht="48" customHeight="1">
      <c r="A415" s="105" t="s">
        <v>333</v>
      </c>
      <c r="B415" s="119"/>
      <c r="C415" s="1" t="s">
        <v>10</v>
      </c>
      <c r="D415" s="86">
        <v>0</v>
      </c>
    </row>
    <row r="416" spans="1:4" ht="15.75">
      <c r="A416" s="92" t="s">
        <v>168</v>
      </c>
      <c r="B416" s="92"/>
      <c r="C416" s="85"/>
      <c r="D416" s="86"/>
    </row>
    <row r="417" spans="1:4" ht="15" customHeight="1">
      <c r="A417" s="105" t="s">
        <v>336</v>
      </c>
      <c r="B417" s="119"/>
      <c r="C417" s="1" t="s">
        <v>10</v>
      </c>
      <c r="D417" s="86">
        <v>10</v>
      </c>
    </row>
    <row r="418" spans="1:4" ht="15.75">
      <c r="A418" s="116"/>
      <c r="B418" s="5" t="s">
        <v>334</v>
      </c>
      <c r="C418" s="1" t="s">
        <v>10</v>
      </c>
      <c r="D418" s="86">
        <v>10</v>
      </c>
    </row>
    <row r="419" spans="1:4" ht="15.75">
      <c r="A419" s="116"/>
      <c r="B419" s="5" t="s">
        <v>335</v>
      </c>
      <c r="C419" s="1" t="s">
        <v>10</v>
      </c>
      <c r="D419" s="86">
        <v>2</v>
      </c>
    </row>
    <row r="420" spans="1:4" ht="15.75" customHeight="1">
      <c r="A420" s="105" t="s">
        <v>337</v>
      </c>
      <c r="B420" s="119"/>
      <c r="C420" s="1" t="s">
        <v>20</v>
      </c>
      <c r="D420" s="86">
        <v>290</v>
      </c>
    </row>
    <row r="421" spans="1:4" ht="15.75" customHeight="1">
      <c r="A421" s="105" t="s">
        <v>338</v>
      </c>
      <c r="B421" s="119"/>
      <c r="C421" s="1" t="s">
        <v>20</v>
      </c>
      <c r="D421" s="86">
        <v>290</v>
      </c>
    </row>
    <row r="422" spans="1:4" ht="15.75" customHeight="1">
      <c r="A422" s="105" t="s">
        <v>339</v>
      </c>
      <c r="B422" s="119"/>
      <c r="C422" s="1"/>
      <c r="D422" s="197" t="s">
        <v>738</v>
      </c>
    </row>
    <row r="423" spans="1:4" ht="15.75">
      <c r="A423" s="92" t="s">
        <v>170</v>
      </c>
      <c r="B423" s="92"/>
      <c r="C423" s="85"/>
      <c r="D423" s="86"/>
    </row>
    <row r="424" spans="1:4" ht="15.75">
      <c r="A424" s="105" t="s">
        <v>340</v>
      </c>
      <c r="B424" s="119"/>
      <c r="C424" s="1"/>
      <c r="D424" s="86"/>
    </row>
    <row r="425" spans="1:4" ht="15.75">
      <c r="A425" s="116"/>
      <c r="B425" s="5" t="s">
        <v>341</v>
      </c>
      <c r="C425" s="1" t="s">
        <v>10</v>
      </c>
      <c r="D425" s="88" t="s">
        <v>739</v>
      </c>
    </row>
    <row r="426" spans="1:4" ht="31.5">
      <c r="A426" s="116"/>
      <c r="B426" s="5" t="s">
        <v>342</v>
      </c>
      <c r="C426" s="1" t="s">
        <v>10</v>
      </c>
      <c r="D426" s="88">
        <v>0</v>
      </c>
    </row>
    <row r="427" spans="1:4" ht="31.5" customHeight="1">
      <c r="A427" s="125" t="s">
        <v>24</v>
      </c>
      <c r="B427" s="126"/>
      <c r="C427" s="1"/>
      <c r="D427" s="86"/>
    </row>
    <row r="428" spans="1:4" ht="31.5">
      <c r="A428" s="116"/>
      <c r="B428" s="5" t="s">
        <v>343</v>
      </c>
      <c r="C428" s="1" t="s">
        <v>10</v>
      </c>
      <c r="D428" s="86">
        <v>9</v>
      </c>
    </row>
    <row r="429" spans="1:4" ht="15.75">
      <c r="A429" s="116"/>
      <c r="B429" s="5" t="s">
        <v>344</v>
      </c>
      <c r="C429" s="1" t="s">
        <v>10</v>
      </c>
      <c r="D429" s="86">
        <v>21</v>
      </c>
    </row>
    <row r="430" spans="1:4" ht="31.5">
      <c r="A430" s="116"/>
      <c r="B430" s="5" t="s">
        <v>345</v>
      </c>
      <c r="C430" s="1" t="s">
        <v>10</v>
      </c>
      <c r="D430" s="86">
        <v>5</v>
      </c>
    </row>
    <row r="431" spans="1:4" ht="20.25" customHeight="1">
      <c r="A431" s="98" t="s">
        <v>346</v>
      </c>
      <c r="B431" s="99"/>
      <c r="C431" s="100"/>
      <c r="D431" s="86"/>
    </row>
    <row r="432" spans="1:4" ht="15.75">
      <c r="A432" s="105" t="s">
        <v>347</v>
      </c>
      <c r="B432" s="119"/>
      <c r="C432" s="1" t="s">
        <v>10</v>
      </c>
      <c r="D432" s="86">
        <v>5</v>
      </c>
    </row>
    <row r="433" spans="1:4" ht="15" customHeight="1">
      <c r="A433" s="90" t="s">
        <v>348</v>
      </c>
      <c r="B433" s="120"/>
      <c r="C433" s="1" t="s">
        <v>10</v>
      </c>
      <c r="D433" s="86">
        <v>5</v>
      </c>
    </row>
    <row r="434" spans="1:4" ht="15.75">
      <c r="A434" s="116"/>
      <c r="B434" s="5" t="s">
        <v>305</v>
      </c>
      <c r="C434" s="1" t="s">
        <v>10</v>
      </c>
      <c r="D434" s="86">
        <v>4</v>
      </c>
    </row>
    <row r="435" spans="1:4" ht="15.75">
      <c r="A435" s="116"/>
      <c r="B435" s="5" t="s">
        <v>308</v>
      </c>
      <c r="C435" s="1" t="s">
        <v>10</v>
      </c>
      <c r="D435" s="86">
        <v>1</v>
      </c>
    </row>
    <row r="436" spans="1:4" ht="15" customHeight="1">
      <c r="A436" s="105" t="s">
        <v>349</v>
      </c>
      <c r="B436" s="119"/>
      <c r="C436" s="1"/>
      <c r="D436" s="86"/>
    </row>
    <row r="437" spans="1:4" ht="15" customHeight="1">
      <c r="A437" s="90" t="s">
        <v>350</v>
      </c>
      <c r="B437" s="120"/>
      <c r="C437" s="1" t="s">
        <v>564</v>
      </c>
      <c r="D437" s="86">
        <v>2.9609999999999999</v>
      </c>
    </row>
    <row r="438" spans="1:4" ht="31.5">
      <c r="A438" s="116"/>
      <c r="B438" s="5" t="s">
        <v>351</v>
      </c>
      <c r="C438" s="1" t="s">
        <v>549</v>
      </c>
      <c r="D438" s="86">
        <v>135</v>
      </c>
    </row>
    <row r="439" spans="1:4" ht="15.75">
      <c r="A439" s="116"/>
      <c r="B439" s="5" t="s">
        <v>352</v>
      </c>
      <c r="C439" s="1" t="s">
        <v>549</v>
      </c>
      <c r="D439" s="86">
        <v>14</v>
      </c>
    </row>
    <row r="440" spans="1:4" ht="31.5" customHeight="1">
      <c r="A440" s="105" t="s">
        <v>353</v>
      </c>
      <c r="B440" s="119"/>
      <c r="C440" s="1"/>
      <c r="D440" s="86"/>
    </row>
    <row r="441" spans="1:4" ht="15" customHeight="1">
      <c r="A441" s="90" t="s">
        <v>350</v>
      </c>
      <c r="B441" s="120"/>
      <c r="C441" s="1" t="s">
        <v>564</v>
      </c>
      <c r="D441" s="86">
        <v>209</v>
      </c>
    </row>
    <row r="442" spans="1:4" ht="31.5">
      <c r="A442" s="116"/>
      <c r="B442" s="5" t="s">
        <v>351</v>
      </c>
      <c r="C442" s="1" t="s">
        <v>549</v>
      </c>
      <c r="D442" s="86">
        <v>188</v>
      </c>
    </row>
    <row r="443" spans="1:4" ht="15.75">
      <c r="A443" s="116"/>
      <c r="B443" s="5" t="s">
        <v>352</v>
      </c>
      <c r="C443" s="1" t="s">
        <v>549</v>
      </c>
      <c r="D443" s="86">
        <v>21</v>
      </c>
    </row>
    <row r="444" spans="1:4" ht="15.75" customHeight="1">
      <c r="A444" s="105" t="s">
        <v>354</v>
      </c>
      <c r="B444" s="119"/>
      <c r="C444" s="1"/>
      <c r="D444" s="86"/>
    </row>
    <row r="445" spans="1:4" ht="15" customHeight="1">
      <c r="A445" s="90" t="s">
        <v>350</v>
      </c>
      <c r="B445" s="120"/>
      <c r="C445" s="1" t="s">
        <v>564</v>
      </c>
      <c r="D445" s="86">
        <v>6.2809999999999997</v>
      </c>
    </row>
    <row r="446" spans="1:4" ht="47.25">
      <c r="A446" s="1"/>
      <c r="B446" s="5" t="s">
        <v>355</v>
      </c>
      <c r="C446" s="1" t="s">
        <v>540</v>
      </c>
      <c r="D446" s="86">
        <v>47.1</v>
      </c>
    </row>
    <row r="447" spans="1:4" ht="15.75">
      <c r="A447" s="105" t="s">
        <v>356</v>
      </c>
      <c r="B447" s="119"/>
      <c r="C447" s="1" t="s">
        <v>564</v>
      </c>
      <c r="D447" s="86">
        <v>0.151</v>
      </c>
    </row>
    <row r="448" spans="1:4" ht="15" customHeight="1">
      <c r="A448" s="90" t="s">
        <v>357</v>
      </c>
      <c r="B448" s="120"/>
      <c r="C448" s="1" t="s">
        <v>23</v>
      </c>
      <c r="D448" s="86">
        <v>26697</v>
      </c>
    </row>
    <row r="449" spans="1:4" ht="15.75">
      <c r="A449" s="116"/>
      <c r="B449" s="5" t="s">
        <v>298</v>
      </c>
      <c r="C449" s="1" t="s">
        <v>23</v>
      </c>
      <c r="D449" s="86">
        <v>36381</v>
      </c>
    </row>
    <row r="450" spans="1:4" ht="15.75">
      <c r="A450" s="116"/>
      <c r="B450" s="5" t="s">
        <v>296</v>
      </c>
      <c r="C450" s="1" t="s">
        <v>23</v>
      </c>
      <c r="D450" s="86">
        <v>32671</v>
      </c>
    </row>
    <row r="451" spans="1:4" ht="15.75">
      <c r="A451" s="105" t="s">
        <v>324</v>
      </c>
      <c r="B451" s="119"/>
      <c r="C451" s="1" t="s">
        <v>10</v>
      </c>
      <c r="D451" s="86">
        <v>5</v>
      </c>
    </row>
    <row r="452" spans="1:4" ht="15.75">
      <c r="A452" s="116"/>
      <c r="B452" s="5" t="s">
        <v>325</v>
      </c>
      <c r="C452" s="1" t="s">
        <v>10</v>
      </c>
      <c r="D452" s="86">
        <v>0</v>
      </c>
    </row>
    <row r="453" spans="1:4" ht="15.75">
      <c r="A453" s="116"/>
      <c r="B453" s="5" t="s">
        <v>358</v>
      </c>
      <c r="C453" s="1" t="s">
        <v>10</v>
      </c>
      <c r="D453" s="86">
        <v>0</v>
      </c>
    </row>
    <row r="454" spans="1:4" ht="34.5" customHeight="1">
      <c r="A454" s="105" t="s">
        <v>359</v>
      </c>
      <c r="B454" s="119"/>
      <c r="C454" s="1" t="s">
        <v>10</v>
      </c>
      <c r="D454" s="86">
        <v>0</v>
      </c>
    </row>
    <row r="455" spans="1:4" ht="20.25">
      <c r="A455" s="98" t="s">
        <v>360</v>
      </c>
      <c r="B455" s="99"/>
      <c r="C455" s="100"/>
      <c r="D455" s="1"/>
    </row>
    <row r="456" spans="1:4" ht="15.75">
      <c r="A456" s="105" t="s">
        <v>361</v>
      </c>
      <c r="B456" s="119"/>
      <c r="C456" s="1" t="s">
        <v>10</v>
      </c>
      <c r="D456" s="1"/>
    </row>
    <row r="457" spans="1:4" ht="15.75">
      <c r="A457" s="105" t="s">
        <v>362</v>
      </c>
      <c r="B457" s="119"/>
      <c r="C457" s="1"/>
      <c r="D457" s="1"/>
    </row>
    <row r="458" spans="1:4">
      <c r="A458" s="132" t="s">
        <v>363</v>
      </c>
      <c r="B458" s="133"/>
      <c r="C458" s="1" t="s">
        <v>564</v>
      </c>
      <c r="D458" s="1"/>
    </row>
    <row r="459" spans="1:4">
      <c r="A459" s="90" t="s">
        <v>364</v>
      </c>
      <c r="B459" s="120"/>
      <c r="C459" s="1" t="s">
        <v>564</v>
      </c>
      <c r="D459" s="1"/>
    </row>
    <row r="460" spans="1:4" ht="15.75">
      <c r="A460" s="129"/>
      <c r="B460" s="5" t="s">
        <v>367</v>
      </c>
      <c r="C460" s="1" t="s">
        <v>564</v>
      </c>
      <c r="D460" s="1"/>
    </row>
    <row r="461" spans="1:4" ht="15.75">
      <c r="A461" s="130"/>
      <c r="B461" s="5" t="s">
        <v>365</v>
      </c>
      <c r="C461" s="1" t="s">
        <v>564</v>
      </c>
      <c r="D461" s="1"/>
    </row>
    <row r="462" spans="1:4" ht="15.75">
      <c r="A462" s="131"/>
      <c r="B462" s="5" t="s">
        <v>366</v>
      </c>
      <c r="C462" s="1" t="s">
        <v>564</v>
      </c>
      <c r="D462" s="1"/>
    </row>
    <row r="463" spans="1:4">
      <c r="A463" s="90" t="s">
        <v>368</v>
      </c>
      <c r="B463" s="120"/>
      <c r="C463" s="1" t="s">
        <v>564</v>
      </c>
      <c r="D463" s="1"/>
    </row>
    <row r="464" spans="1:4" ht="15.75">
      <c r="A464" s="116"/>
      <c r="B464" s="5" t="s">
        <v>367</v>
      </c>
      <c r="C464" s="1" t="s">
        <v>564</v>
      </c>
      <c r="D464" s="1"/>
    </row>
    <row r="465" spans="1:4" ht="15.75">
      <c r="A465" s="116"/>
      <c r="B465" s="5" t="s">
        <v>365</v>
      </c>
      <c r="C465" s="1" t="s">
        <v>564</v>
      </c>
      <c r="D465" s="1"/>
    </row>
    <row r="466" spans="1:4" ht="15.75">
      <c r="A466" s="116"/>
      <c r="B466" s="5" t="s">
        <v>366</v>
      </c>
      <c r="C466" s="1" t="s">
        <v>564</v>
      </c>
      <c r="D466" s="1"/>
    </row>
    <row r="467" spans="1:4">
      <c r="A467" s="90" t="s">
        <v>369</v>
      </c>
      <c r="B467" s="120"/>
      <c r="C467" s="1" t="s">
        <v>564</v>
      </c>
      <c r="D467" s="1"/>
    </row>
    <row r="468" spans="1:4" ht="15.75">
      <c r="A468" s="116"/>
      <c r="B468" s="5" t="s">
        <v>367</v>
      </c>
      <c r="C468" s="1" t="s">
        <v>564</v>
      </c>
      <c r="D468" s="1"/>
    </row>
    <row r="469" spans="1:4" ht="15.75">
      <c r="A469" s="116"/>
      <c r="B469" s="5" t="s">
        <v>365</v>
      </c>
      <c r="C469" s="1" t="s">
        <v>564</v>
      </c>
      <c r="D469" s="1"/>
    </row>
    <row r="470" spans="1:4" ht="15.75">
      <c r="A470" s="116"/>
      <c r="B470" s="5" t="s">
        <v>366</v>
      </c>
      <c r="C470" s="1" t="s">
        <v>564</v>
      </c>
      <c r="D470" s="1"/>
    </row>
    <row r="471" spans="1:4">
      <c r="A471" s="132" t="s">
        <v>370</v>
      </c>
      <c r="B471" s="133"/>
      <c r="C471" s="1" t="s">
        <v>564</v>
      </c>
      <c r="D471" s="1"/>
    </row>
    <row r="472" spans="1:4">
      <c r="A472" s="90" t="s">
        <v>364</v>
      </c>
      <c r="B472" s="120"/>
      <c r="C472" s="1" t="s">
        <v>564</v>
      </c>
      <c r="D472" s="1"/>
    </row>
    <row r="473" spans="1:4" ht="15.75">
      <c r="A473" s="129"/>
      <c r="B473" s="5" t="s">
        <v>367</v>
      </c>
      <c r="C473" s="1" t="s">
        <v>564</v>
      </c>
      <c r="D473" s="1"/>
    </row>
    <row r="474" spans="1:4" ht="15.75">
      <c r="A474" s="130"/>
      <c r="B474" s="5" t="s">
        <v>365</v>
      </c>
      <c r="C474" s="1" t="s">
        <v>564</v>
      </c>
      <c r="D474" s="1"/>
    </row>
    <row r="475" spans="1:4" ht="15.75">
      <c r="A475" s="131"/>
      <c r="B475" s="5" t="s">
        <v>366</v>
      </c>
      <c r="C475" s="1" t="s">
        <v>564</v>
      </c>
      <c r="D475" s="1"/>
    </row>
    <row r="476" spans="1:4">
      <c r="A476" s="90" t="s">
        <v>368</v>
      </c>
      <c r="B476" s="120"/>
      <c r="C476" s="1" t="s">
        <v>564</v>
      </c>
      <c r="D476" s="1"/>
    </row>
    <row r="477" spans="1:4" ht="15.75">
      <c r="A477" s="116"/>
      <c r="B477" s="5" t="s">
        <v>367</v>
      </c>
      <c r="C477" s="1" t="s">
        <v>564</v>
      </c>
      <c r="D477" s="1"/>
    </row>
    <row r="478" spans="1:4" ht="15.75">
      <c r="A478" s="116"/>
      <c r="B478" s="5" t="s">
        <v>365</v>
      </c>
      <c r="C478" s="1" t="s">
        <v>564</v>
      </c>
      <c r="D478" s="1"/>
    </row>
    <row r="479" spans="1:4" ht="15.75">
      <c r="A479" s="116"/>
      <c r="B479" s="5" t="s">
        <v>366</v>
      </c>
      <c r="C479" s="1" t="s">
        <v>564</v>
      </c>
      <c r="D479" s="1"/>
    </row>
    <row r="480" spans="1:4">
      <c r="A480" s="90" t="s">
        <v>369</v>
      </c>
      <c r="B480" s="120"/>
      <c r="C480" s="1" t="s">
        <v>564</v>
      </c>
      <c r="D480" s="1"/>
    </row>
    <row r="481" spans="1:4" ht="15.75">
      <c r="A481" s="116"/>
      <c r="B481" s="5" t="s">
        <v>367</v>
      </c>
      <c r="C481" s="1" t="s">
        <v>564</v>
      </c>
      <c r="D481" s="1"/>
    </row>
    <row r="482" spans="1:4" ht="15.75">
      <c r="A482" s="116"/>
      <c r="B482" s="5" t="s">
        <v>365</v>
      </c>
      <c r="C482" s="1" t="s">
        <v>564</v>
      </c>
      <c r="D482" s="1"/>
    </row>
    <row r="483" spans="1:4" ht="15.75">
      <c r="A483" s="116"/>
      <c r="B483" s="5" t="s">
        <v>366</v>
      </c>
      <c r="C483" s="1" t="s">
        <v>564</v>
      </c>
      <c r="D483" s="1"/>
    </row>
    <row r="484" spans="1:4" ht="20.25">
      <c r="A484" s="98" t="s">
        <v>577</v>
      </c>
      <c r="B484" s="99"/>
      <c r="C484" s="100"/>
      <c r="D484" s="1"/>
    </row>
    <row r="485" spans="1:4" ht="15.75" customHeight="1">
      <c r="A485" s="170" t="s">
        <v>578</v>
      </c>
      <c r="B485" s="171"/>
      <c r="C485" s="1" t="s">
        <v>564</v>
      </c>
      <c r="D485" s="1"/>
    </row>
    <row r="486" spans="1:4" ht="15.75">
      <c r="A486" s="129"/>
      <c r="B486" s="5" t="s">
        <v>363</v>
      </c>
      <c r="C486" s="1" t="s">
        <v>564</v>
      </c>
      <c r="D486" s="1"/>
    </row>
    <row r="487" spans="1:4" ht="15.75">
      <c r="A487" s="131"/>
      <c r="B487" s="5" t="s">
        <v>370</v>
      </c>
      <c r="C487" s="1" t="s">
        <v>564</v>
      </c>
      <c r="D487" s="1"/>
    </row>
    <row r="488" spans="1:4" ht="31.5" customHeight="1">
      <c r="A488" s="182" t="s">
        <v>579</v>
      </c>
      <c r="B488" s="133"/>
      <c r="C488" s="7"/>
      <c r="D488" s="1"/>
    </row>
    <row r="489" spans="1:4" ht="15.75" customHeight="1">
      <c r="A489" s="170" t="s">
        <v>580</v>
      </c>
      <c r="B489" s="171"/>
      <c r="C489" s="12" t="s">
        <v>123</v>
      </c>
      <c r="D489" s="1"/>
    </row>
    <row r="490" spans="1:4" ht="15.75">
      <c r="A490" s="129"/>
      <c r="B490" s="5" t="s">
        <v>581</v>
      </c>
      <c r="C490" s="12" t="s">
        <v>123</v>
      </c>
      <c r="D490" s="1"/>
    </row>
    <row r="491" spans="1:4" ht="15.75">
      <c r="A491" s="131"/>
      <c r="B491" s="5" t="s">
        <v>582</v>
      </c>
      <c r="C491" s="12" t="s">
        <v>123</v>
      </c>
      <c r="D491" s="1"/>
    </row>
    <row r="492" spans="1:4" ht="15.75" customHeight="1">
      <c r="A492" s="170" t="s">
        <v>583</v>
      </c>
      <c r="B492" s="183"/>
      <c r="C492" s="12" t="s">
        <v>123</v>
      </c>
      <c r="D492" s="1"/>
    </row>
    <row r="493" spans="1:4" ht="31.5">
      <c r="A493" s="184"/>
      <c r="B493" s="5" t="s">
        <v>584</v>
      </c>
      <c r="C493" s="12" t="s">
        <v>123</v>
      </c>
      <c r="D493" s="1"/>
    </row>
    <row r="494" spans="1:4" ht="31.5">
      <c r="A494" s="185"/>
      <c r="B494" s="5" t="s">
        <v>585</v>
      </c>
      <c r="C494" s="12" t="s">
        <v>123</v>
      </c>
      <c r="D494" s="1"/>
    </row>
    <row r="495" spans="1:4" ht="31.5">
      <c r="A495" s="186"/>
      <c r="B495" s="4" t="s">
        <v>586</v>
      </c>
      <c r="C495" s="7" t="s">
        <v>123</v>
      </c>
      <c r="D495" s="1"/>
    </row>
    <row r="496" spans="1:4" ht="20.25">
      <c r="A496" s="98" t="s">
        <v>265</v>
      </c>
      <c r="B496" s="99"/>
      <c r="C496" s="100"/>
      <c r="D496" s="1"/>
    </row>
    <row r="497" spans="1:4" ht="59.25" customHeight="1">
      <c r="A497" s="92" t="s">
        <v>371</v>
      </c>
      <c r="B497" s="92"/>
      <c r="C497" s="1" t="s">
        <v>10</v>
      </c>
      <c r="D497" s="23" t="s">
        <v>644</v>
      </c>
    </row>
    <row r="498" spans="1:4">
      <c r="A498" s="90" t="s">
        <v>372</v>
      </c>
      <c r="B498" s="120"/>
      <c r="C498" s="1" t="s">
        <v>10</v>
      </c>
      <c r="D498" s="30">
        <v>263</v>
      </c>
    </row>
    <row r="499" spans="1:4">
      <c r="A499" s="90" t="s">
        <v>373</v>
      </c>
      <c r="B499" s="120"/>
      <c r="C499" s="1" t="s">
        <v>10</v>
      </c>
      <c r="D499" s="30">
        <v>108</v>
      </c>
    </row>
    <row r="500" spans="1:4">
      <c r="A500" s="90" t="s">
        <v>374</v>
      </c>
      <c r="B500" s="120"/>
      <c r="C500" s="1" t="s">
        <v>549</v>
      </c>
      <c r="D500" s="30">
        <v>112</v>
      </c>
    </row>
    <row r="501" spans="1:4">
      <c r="A501" s="90" t="s">
        <v>375</v>
      </c>
      <c r="B501" s="120"/>
      <c r="C501" s="1" t="s">
        <v>549</v>
      </c>
      <c r="D501" s="30">
        <v>450</v>
      </c>
    </row>
    <row r="502" spans="1:4">
      <c r="A502" s="90" t="s">
        <v>376</v>
      </c>
      <c r="B502" s="120"/>
      <c r="C502" s="1" t="s">
        <v>549</v>
      </c>
      <c r="D502" s="30">
        <v>218</v>
      </c>
    </row>
    <row r="503" spans="1:4" ht="53.25" customHeight="1">
      <c r="A503" s="92" t="s">
        <v>377</v>
      </c>
      <c r="B503" s="92"/>
      <c r="C503" s="1"/>
      <c r="D503" s="30" t="s">
        <v>645</v>
      </c>
    </row>
    <row r="504" spans="1:4">
      <c r="A504" s="90" t="s">
        <v>378</v>
      </c>
      <c r="B504" s="120"/>
      <c r="C504" s="1" t="s">
        <v>10</v>
      </c>
      <c r="D504" s="30">
        <v>3</v>
      </c>
    </row>
    <row r="505" spans="1:4" ht="31.5" customHeight="1">
      <c r="A505" s="90" t="s">
        <v>379</v>
      </c>
      <c r="B505" s="120"/>
      <c r="C505" s="1" t="s">
        <v>25</v>
      </c>
      <c r="D505" s="30">
        <v>910</v>
      </c>
    </row>
    <row r="506" spans="1:4" ht="15.75">
      <c r="A506" s="92" t="s">
        <v>380</v>
      </c>
      <c r="B506" s="92"/>
      <c r="C506" s="1"/>
      <c r="D506" s="30"/>
    </row>
    <row r="507" spans="1:4">
      <c r="A507" s="90" t="s">
        <v>381</v>
      </c>
      <c r="B507" s="120"/>
      <c r="C507" s="1" t="s">
        <v>10</v>
      </c>
      <c r="D507" s="30">
        <v>1</v>
      </c>
    </row>
    <row r="508" spans="1:4">
      <c r="A508" s="90" t="s">
        <v>382</v>
      </c>
      <c r="B508" s="120"/>
      <c r="C508" s="1" t="s">
        <v>10</v>
      </c>
      <c r="D508" s="30">
        <v>402.8</v>
      </c>
    </row>
    <row r="509" spans="1:4" ht="15.75">
      <c r="A509" s="92" t="s">
        <v>383</v>
      </c>
      <c r="B509" s="92"/>
      <c r="C509" s="1"/>
      <c r="D509" s="1"/>
    </row>
    <row r="510" spans="1:4" ht="15" customHeight="1">
      <c r="A510" s="90" t="s">
        <v>381</v>
      </c>
      <c r="B510" s="120"/>
      <c r="C510" s="1" t="s">
        <v>10</v>
      </c>
      <c r="D510" s="22" t="s">
        <v>681</v>
      </c>
    </row>
    <row r="511" spans="1:4" ht="15.75" customHeight="1">
      <c r="A511" s="92" t="s">
        <v>384</v>
      </c>
      <c r="B511" s="92"/>
      <c r="C511" s="1"/>
      <c r="D511" s="41"/>
    </row>
    <row r="512" spans="1:4" ht="15" customHeight="1">
      <c r="A512" s="90" t="s">
        <v>378</v>
      </c>
      <c r="B512" s="120"/>
      <c r="C512" s="1" t="s">
        <v>10</v>
      </c>
      <c r="D512" s="22" t="s">
        <v>682</v>
      </c>
    </row>
    <row r="513" spans="1:4" ht="15.75">
      <c r="A513" s="92" t="s">
        <v>385</v>
      </c>
      <c r="B513" s="92"/>
      <c r="C513" s="1"/>
      <c r="D513" s="30"/>
    </row>
    <row r="514" spans="1:4">
      <c r="A514" s="90" t="s">
        <v>381</v>
      </c>
      <c r="B514" s="120"/>
      <c r="C514" s="1" t="s">
        <v>10</v>
      </c>
      <c r="D514" s="30">
        <v>0</v>
      </c>
    </row>
    <row r="515" spans="1:4">
      <c r="A515" s="90" t="s">
        <v>386</v>
      </c>
      <c r="B515" s="120"/>
      <c r="C515" s="1" t="s">
        <v>549</v>
      </c>
      <c r="D515" s="30">
        <v>0</v>
      </c>
    </row>
    <row r="516" spans="1:4" ht="16.5">
      <c r="A516" s="128" t="s">
        <v>572</v>
      </c>
      <c r="B516" s="128"/>
      <c r="C516" s="1" t="s">
        <v>10</v>
      </c>
      <c r="D516" s="30">
        <v>58612</v>
      </c>
    </row>
    <row r="517" spans="1:4">
      <c r="A517" s="90" t="s">
        <v>387</v>
      </c>
      <c r="B517" s="120"/>
      <c r="C517" s="1" t="s">
        <v>10</v>
      </c>
      <c r="D517" s="30">
        <v>458</v>
      </c>
    </row>
    <row r="518" spans="1:4">
      <c r="A518" s="90" t="s">
        <v>388</v>
      </c>
      <c r="B518" s="120"/>
      <c r="C518" s="1" t="s">
        <v>10</v>
      </c>
      <c r="D518" s="30">
        <v>27</v>
      </c>
    </row>
    <row r="519" spans="1:4">
      <c r="A519" s="90" t="s">
        <v>389</v>
      </c>
      <c r="B519" s="120"/>
      <c r="C519" s="1" t="s">
        <v>10</v>
      </c>
      <c r="D519" s="30">
        <v>25</v>
      </c>
    </row>
    <row r="520" spans="1:4" ht="16.5" customHeight="1">
      <c r="A520" s="125" t="s">
        <v>573</v>
      </c>
      <c r="B520" s="126"/>
      <c r="C520" s="1" t="s">
        <v>549</v>
      </c>
      <c r="D520" s="30">
        <v>618</v>
      </c>
    </row>
    <row r="521" spans="1:4">
      <c r="A521" s="90" t="s">
        <v>390</v>
      </c>
      <c r="B521" s="120"/>
      <c r="C521" s="1" t="s">
        <v>549</v>
      </c>
      <c r="D521" s="30">
        <v>286</v>
      </c>
    </row>
    <row r="522" spans="1:4">
      <c r="A522" s="90" t="s">
        <v>391</v>
      </c>
      <c r="B522" s="120"/>
      <c r="C522" s="1" t="s">
        <v>549</v>
      </c>
      <c r="D522" s="30">
        <v>95</v>
      </c>
    </row>
    <row r="523" spans="1:4">
      <c r="A523" s="90" t="s">
        <v>392</v>
      </c>
      <c r="B523" s="120"/>
      <c r="C523" s="1" t="s">
        <v>549</v>
      </c>
      <c r="D523" s="30">
        <v>64</v>
      </c>
    </row>
    <row r="524" spans="1:4" ht="15" customHeight="1">
      <c r="A524" s="90" t="s">
        <v>393</v>
      </c>
      <c r="B524" s="120"/>
      <c r="C524" s="1" t="s">
        <v>549</v>
      </c>
      <c r="D524" s="30">
        <v>56</v>
      </c>
    </row>
    <row r="525" spans="1:4">
      <c r="A525" s="90" t="s">
        <v>394</v>
      </c>
      <c r="B525" s="120"/>
      <c r="C525" s="1" t="s">
        <v>549</v>
      </c>
      <c r="D525" s="30">
        <v>55</v>
      </c>
    </row>
    <row r="526" spans="1:4" ht="20.25">
      <c r="A526" s="98" t="s">
        <v>395</v>
      </c>
      <c r="B526" s="99"/>
      <c r="C526" s="100"/>
      <c r="D526" s="1"/>
    </row>
    <row r="527" spans="1:4" ht="15.75">
      <c r="A527" s="105" t="s">
        <v>396</v>
      </c>
      <c r="B527" s="119"/>
      <c r="C527" s="1"/>
      <c r="D527" s="81"/>
    </row>
    <row r="528" spans="1:4" ht="15" customHeight="1">
      <c r="A528" s="90" t="s">
        <v>397</v>
      </c>
      <c r="B528" s="120"/>
      <c r="C528" s="1" t="s">
        <v>10</v>
      </c>
      <c r="D528" s="81">
        <v>8</v>
      </c>
    </row>
    <row r="529" spans="1:4" ht="15.75">
      <c r="A529" s="80"/>
      <c r="B529" s="82" t="s">
        <v>26</v>
      </c>
      <c r="C529" s="13" t="s">
        <v>549</v>
      </c>
      <c r="D529" s="81" t="s">
        <v>731</v>
      </c>
    </row>
    <row r="530" spans="1:4" ht="15" customHeight="1">
      <c r="A530" s="110" t="s">
        <v>548</v>
      </c>
      <c r="B530" s="124"/>
      <c r="C530" s="13" t="s">
        <v>547</v>
      </c>
      <c r="D530" s="81">
        <v>2.96</v>
      </c>
    </row>
    <row r="531" spans="1:4" ht="15.75">
      <c r="A531" s="125" t="s">
        <v>398</v>
      </c>
      <c r="B531" s="126"/>
      <c r="C531" s="13"/>
      <c r="D531" s="1"/>
    </row>
    <row r="532" spans="1:4" ht="15" customHeight="1">
      <c r="A532" s="110" t="s">
        <v>397</v>
      </c>
      <c r="B532" s="124"/>
      <c r="C532" s="13" t="s">
        <v>10</v>
      </c>
      <c r="D532" s="1"/>
    </row>
    <row r="533" spans="1:4" ht="15.75">
      <c r="A533" s="80"/>
      <c r="B533" s="82" t="s">
        <v>28</v>
      </c>
      <c r="C533" s="13" t="s">
        <v>549</v>
      </c>
      <c r="D533" s="1"/>
    </row>
    <row r="534" spans="1:4" ht="15.75">
      <c r="A534" s="125" t="s">
        <v>399</v>
      </c>
      <c r="B534" s="126"/>
      <c r="C534" s="13"/>
      <c r="D534" s="1"/>
    </row>
    <row r="535" spans="1:4" ht="15" customHeight="1">
      <c r="A535" s="110" t="s">
        <v>397</v>
      </c>
      <c r="B535" s="124"/>
      <c r="C535" s="13" t="s">
        <v>10</v>
      </c>
      <c r="D535" s="1"/>
    </row>
    <row r="536" spans="1:4" ht="15.75">
      <c r="A536" s="80"/>
      <c r="B536" s="82" t="s">
        <v>28</v>
      </c>
      <c r="C536" s="13" t="s">
        <v>549</v>
      </c>
      <c r="D536" s="1"/>
    </row>
    <row r="537" spans="1:4" ht="15.75">
      <c r="A537" s="125" t="s">
        <v>400</v>
      </c>
      <c r="B537" s="126"/>
      <c r="C537" s="13"/>
      <c r="D537" s="1"/>
    </row>
    <row r="538" spans="1:4" ht="15" customHeight="1">
      <c r="A538" s="110" t="s">
        <v>397</v>
      </c>
      <c r="B538" s="124"/>
      <c r="C538" s="13" t="s">
        <v>10</v>
      </c>
      <c r="D538" s="1"/>
    </row>
    <row r="539" spans="1:4" ht="15.75">
      <c r="A539" s="80"/>
      <c r="B539" s="82" t="s">
        <v>28</v>
      </c>
      <c r="C539" s="13" t="s">
        <v>549</v>
      </c>
      <c r="D539" s="1"/>
    </row>
    <row r="540" spans="1:4" ht="15.75">
      <c r="A540" s="125" t="s">
        <v>401</v>
      </c>
      <c r="B540" s="126"/>
      <c r="C540" s="13"/>
      <c r="D540" s="1"/>
    </row>
    <row r="541" spans="1:4" ht="15" customHeight="1">
      <c r="A541" s="110" t="s">
        <v>397</v>
      </c>
      <c r="B541" s="124"/>
      <c r="C541" s="13" t="s">
        <v>10</v>
      </c>
      <c r="D541" s="1"/>
    </row>
    <row r="542" spans="1:4" ht="15.75">
      <c r="A542" s="80"/>
      <c r="B542" s="82" t="s">
        <v>28</v>
      </c>
      <c r="C542" s="13" t="s">
        <v>549</v>
      </c>
      <c r="D542" s="1"/>
    </row>
    <row r="543" spans="1:4" ht="15.75">
      <c r="A543" s="125" t="s">
        <v>402</v>
      </c>
      <c r="B543" s="126"/>
      <c r="C543" s="13"/>
      <c r="D543" s="1"/>
    </row>
    <row r="544" spans="1:4" ht="15" customHeight="1">
      <c r="A544" s="110" t="s">
        <v>403</v>
      </c>
      <c r="B544" s="124"/>
      <c r="C544" s="13" t="s">
        <v>10</v>
      </c>
      <c r="D544" s="22" t="s">
        <v>732</v>
      </c>
    </row>
    <row r="545" spans="1:4" ht="15.75">
      <c r="A545" s="83"/>
      <c r="B545" s="82" t="s">
        <v>27</v>
      </c>
      <c r="C545" s="13" t="s">
        <v>549</v>
      </c>
      <c r="D545" s="81">
        <v>226</v>
      </c>
    </row>
    <row r="546" spans="1:4" ht="15.75" customHeight="1">
      <c r="A546" s="125" t="s">
        <v>404</v>
      </c>
      <c r="B546" s="126"/>
      <c r="C546" s="13"/>
      <c r="D546" s="81"/>
    </row>
    <row r="547" spans="1:4" ht="15" customHeight="1">
      <c r="A547" s="110" t="s">
        <v>405</v>
      </c>
      <c r="B547" s="124"/>
      <c r="C547" s="13" t="s">
        <v>10</v>
      </c>
      <c r="D547" s="22" t="s">
        <v>733</v>
      </c>
    </row>
    <row r="548" spans="1:4" ht="15.75">
      <c r="A548" s="83"/>
      <c r="B548" s="82" t="s">
        <v>29</v>
      </c>
      <c r="C548" s="13" t="s">
        <v>549</v>
      </c>
      <c r="D548" s="81">
        <v>44009</v>
      </c>
    </row>
    <row r="549" spans="1:4" ht="15.75">
      <c r="A549" s="105" t="s">
        <v>406</v>
      </c>
      <c r="B549" s="119"/>
      <c r="C549" s="1"/>
      <c r="D549" s="1"/>
    </row>
    <row r="550" spans="1:4" ht="15" customHeight="1">
      <c r="A550" s="90" t="s">
        <v>407</v>
      </c>
      <c r="B550" s="120"/>
      <c r="C550" s="1" t="s">
        <v>10</v>
      </c>
      <c r="D550" s="1"/>
    </row>
    <row r="551" spans="1:4" ht="15.75">
      <c r="A551" s="105" t="s">
        <v>408</v>
      </c>
      <c r="B551" s="119"/>
      <c r="C551" s="1"/>
      <c r="D551" s="1"/>
    </row>
    <row r="552" spans="1:4" ht="15" customHeight="1">
      <c r="A552" s="110" t="s">
        <v>410</v>
      </c>
      <c r="B552" s="124"/>
      <c r="C552" s="13" t="s">
        <v>10</v>
      </c>
      <c r="D552" s="1"/>
    </row>
    <row r="553" spans="1:4" ht="15.75">
      <c r="A553" s="83"/>
      <c r="B553" s="84" t="s">
        <v>30</v>
      </c>
      <c r="C553" s="13" t="s">
        <v>10</v>
      </c>
      <c r="D553" s="1"/>
    </row>
    <row r="554" spans="1:4" ht="15.75">
      <c r="A554" s="105" t="s">
        <v>409</v>
      </c>
      <c r="B554" s="119"/>
      <c r="C554" s="1" t="s">
        <v>10</v>
      </c>
      <c r="D554" s="81">
        <v>18</v>
      </c>
    </row>
    <row r="555" spans="1:4" ht="68.25" customHeight="1">
      <c r="A555" s="105" t="s">
        <v>3</v>
      </c>
      <c r="B555" s="119"/>
      <c r="C555" s="1" t="s">
        <v>540</v>
      </c>
      <c r="D555" s="81">
        <v>0</v>
      </c>
    </row>
    <row r="556" spans="1:4" ht="15" customHeight="1">
      <c r="A556" s="90" t="s">
        <v>411</v>
      </c>
      <c r="B556" s="120"/>
      <c r="C556" s="1" t="s">
        <v>10</v>
      </c>
      <c r="D556" s="81">
        <v>0</v>
      </c>
    </row>
    <row r="557" spans="1:4" ht="15" customHeight="1">
      <c r="A557" s="90" t="s">
        <v>412</v>
      </c>
      <c r="B557" s="120"/>
      <c r="C557" s="1"/>
      <c r="D557" s="81">
        <v>0</v>
      </c>
    </row>
    <row r="558" spans="1:4" ht="60.75" customHeight="1">
      <c r="A558" s="90" t="s">
        <v>413</v>
      </c>
      <c r="B558" s="120"/>
      <c r="C558" s="1" t="s">
        <v>11</v>
      </c>
      <c r="D558" s="81">
        <v>0</v>
      </c>
    </row>
    <row r="559" spans="1:4" ht="36" customHeight="1">
      <c r="A559" s="90" t="s">
        <v>414</v>
      </c>
      <c r="B559" s="120"/>
      <c r="C559" s="1" t="s">
        <v>10</v>
      </c>
      <c r="D559" s="81"/>
    </row>
    <row r="560" spans="1:4" ht="15.75">
      <c r="A560" s="116"/>
      <c r="B560" s="5" t="s">
        <v>415</v>
      </c>
      <c r="C560" s="1"/>
      <c r="D560" s="1"/>
    </row>
    <row r="561" spans="1:4" ht="15.75">
      <c r="A561" s="116"/>
      <c r="B561" s="5" t="s">
        <v>416</v>
      </c>
      <c r="C561" s="1"/>
      <c r="D561" s="1"/>
    </row>
    <row r="562" spans="1:4" ht="37.5" customHeight="1">
      <c r="A562" s="105" t="s">
        <v>551</v>
      </c>
      <c r="B562" s="119"/>
      <c r="C562" s="1" t="s">
        <v>10</v>
      </c>
      <c r="D562" s="77">
        <v>50972</v>
      </c>
    </row>
    <row r="563" spans="1:4">
      <c r="A563" s="90" t="s">
        <v>550</v>
      </c>
      <c r="B563" s="120"/>
      <c r="C563" s="1" t="s">
        <v>549</v>
      </c>
      <c r="D563" s="77">
        <v>4839</v>
      </c>
    </row>
    <row r="564" spans="1:4" ht="20.25">
      <c r="A564" s="98" t="s">
        <v>417</v>
      </c>
      <c r="B564" s="99"/>
      <c r="C564" s="100"/>
      <c r="D564" s="1"/>
    </row>
    <row r="565" spans="1:4" ht="36" customHeight="1">
      <c r="A565" s="105" t="s">
        <v>4</v>
      </c>
      <c r="B565" s="119"/>
      <c r="C565" s="1"/>
      <c r="D565" s="41"/>
    </row>
    <row r="566" spans="1:4" ht="15" customHeight="1">
      <c r="A566" s="90" t="s">
        <v>552</v>
      </c>
      <c r="B566" s="120"/>
      <c r="C566" s="1" t="s">
        <v>10</v>
      </c>
      <c r="D566" s="41">
        <v>8</v>
      </c>
    </row>
    <row r="567" spans="1:4" ht="15" customHeight="1">
      <c r="A567" s="90" t="s">
        <v>553</v>
      </c>
      <c r="B567" s="120"/>
      <c r="C567" s="1" t="s">
        <v>10</v>
      </c>
      <c r="D567" s="41">
        <v>350</v>
      </c>
    </row>
    <row r="568" spans="1:4" ht="15" customHeight="1">
      <c r="A568" s="122" t="s">
        <v>554</v>
      </c>
      <c r="B568" s="123"/>
      <c r="C568" s="1" t="s">
        <v>556</v>
      </c>
      <c r="D568" s="41">
        <v>1.861</v>
      </c>
    </row>
    <row r="569" spans="1:4" ht="15" customHeight="1">
      <c r="A569" s="90" t="s">
        <v>555</v>
      </c>
      <c r="B569" s="120"/>
      <c r="C569" s="1" t="s">
        <v>10</v>
      </c>
      <c r="D569" s="41">
        <v>8</v>
      </c>
    </row>
    <row r="570" spans="1:4" ht="15.75" customHeight="1">
      <c r="A570" s="105" t="s">
        <v>418</v>
      </c>
      <c r="B570" s="119"/>
      <c r="C570" s="1"/>
      <c r="D570" s="41"/>
    </row>
    <row r="571" spans="1:4" ht="15" customHeight="1">
      <c r="A571" s="122" t="s">
        <v>419</v>
      </c>
      <c r="B571" s="123"/>
      <c r="C571" s="1" t="s">
        <v>11</v>
      </c>
      <c r="D571" s="41">
        <v>6500</v>
      </c>
    </row>
    <row r="572" spans="1:4" ht="15" customHeight="1">
      <c r="A572" s="122" t="s">
        <v>420</v>
      </c>
      <c r="B572" s="123"/>
      <c r="C572" s="1" t="s">
        <v>557</v>
      </c>
      <c r="D572" s="41">
        <v>0.13400000000000001</v>
      </c>
    </row>
    <row r="573" spans="1:4" ht="47.25">
      <c r="A573" s="127"/>
      <c r="B573" s="33" t="s">
        <v>558</v>
      </c>
      <c r="C573" s="1" t="s">
        <v>557</v>
      </c>
      <c r="D573" s="41">
        <v>2.1999999999999999E-2</v>
      </c>
    </row>
    <row r="574" spans="1:4" ht="47.25">
      <c r="A574" s="127"/>
      <c r="B574" s="33" t="s">
        <v>559</v>
      </c>
      <c r="C574" s="1" t="s">
        <v>557</v>
      </c>
      <c r="D574" s="41">
        <v>4.0000000000000001E-3</v>
      </c>
    </row>
    <row r="575" spans="1:4" ht="15.75">
      <c r="A575" s="105" t="s">
        <v>421</v>
      </c>
      <c r="B575" s="119"/>
      <c r="C575" s="1"/>
      <c r="D575" s="1"/>
    </row>
    <row r="576" spans="1:4" ht="15.75">
      <c r="A576" s="105" t="s">
        <v>422</v>
      </c>
      <c r="B576" s="119"/>
      <c r="C576" s="1"/>
      <c r="D576" s="1"/>
    </row>
    <row r="577" spans="1:4" ht="39" customHeight="1">
      <c r="A577" s="90" t="s">
        <v>560</v>
      </c>
      <c r="B577" s="120"/>
      <c r="C577" s="1" t="s">
        <v>10</v>
      </c>
      <c r="D577" s="1"/>
    </row>
    <row r="578" spans="1:4">
      <c r="A578" s="90" t="s">
        <v>561</v>
      </c>
      <c r="B578" s="120"/>
      <c r="C578" s="1" t="s">
        <v>557</v>
      </c>
      <c r="D578" s="1"/>
    </row>
    <row r="579" spans="1:4" ht="47.25">
      <c r="A579" s="116"/>
      <c r="B579" s="5" t="s">
        <v>562</v>
      </c>
      <c r="C579" s="1" t="s">
        <v>557</v>
      </c>
      <c r="D579" s="1"/>
    </row>
    <row r="580" spans="1:4" ht="63">
      <c r="A580" s="116"/>
      <c r="B580" s="5" t="s">
        <v>563</v>
      </c>
      <c r="C580" s="1" t="s">
        <v>540</v>
      </c>
      <c r="D580" s="1"/>
    </row>
    <row r="581" spans="1:4" ht="63">
      <c r="A581" s="116"/>
      <c r="B581" s="8" t="s">
        <v>565</v>
      </c>
      <c r="C581" s="1" t="s">
        <v>564</v>
      </c>
      <c r="D581" s="1"/>
    </row>
    <row r="582" spans="1:4" ht="94.5">
      <c r="A582" s="116"/>
      <c r="B582" s="9" t="s">
        <v>566</v>
      </c>
      <c r="C582" s="1" t="s">
        <v>540</v>
      </c>
      <c r="D582" s="1"/>
    </row>
    <row r="583" spans="1:4" ht="38.25" customHeight="1">
      <c r="A583" s="105" t="s">
        <v>424</v>
      </c>
      <c r="B583" s="119"/>
      <c r="C583" s="1"/>
      <c r="D583" s="1"/>
    </row>
    <row r="584" spans="1:4" ht="30.75" customHeight="1">
      <c r="A584" s="90" t="s">
        <v>423</v>
      </c>
      <c r="B584" s="120"/>
      <c r="C584" s="1" t="s">
        <v>10</v>
      </c>
      <c r="D584" s="1"/>
    </row>
    <row r="585" spans="1:4">
      <c r="A585" s="90" t="s">
        <v>567</v>
      </c>
      <c r="B585" s="120"/>
      <c r="C585" s="1" t="s">
        <v>564</v>
      </c>
      <c r="D585" s="1"/>
    </row>
    <row r="586" spans="1:4" ht="47.25">
      <c r="A586" s="116"/>
      <c r="B586" s="5" t="s">
        <v>562</v>
      </c>
      <c r="C586" s="1" t="s">
        <v>564</v>
      </c>
      <c r="D586" s="1"/>
    </row>
    <row r="587" spans="1:4" ht="63">
      <c r="A587" s="116"/>
      <c r="B587" s="5" t="s">
        <v>563</v>
      </c>
      <c r="C587" s="1" t="s">
        <v>540</v>
      </c>
      <c r="D587" s="1"/>
    </row>
    <row r="588" spans="1:4" ht="63">
      <c r="A588" s="116"/>
      <c r="B588" s="8" t="s">
        <v>568</v>
      </c>
      <c r="C588" s="1" t="s">
        <v>564</v>
      </c>
      <c r="D588" s="1"/>
    </row>
    <row r="589" spans="1:4" ht="94.5">
      <c r="A589" s="116"/>
      <c r="B589" s="9" t="s">
        <v>566</v>
      </c>
      <c r="C589" s="1" t="s">
        <v>540</v>
      </c>
      <c r="D589" s="1"/>
    </row>
    <row r="590" spans="1:4" ht="15.75">
      <c r="A590" s="105" t="s">
        <v>425</v>
      </c>
      <c r="B590" s="119"/>
      <c r="C590" s="1"/>
      <c r="D590" s="1"/>
    </row>
    <row r="591" spans="1:4" ht="32.25" customHeight="1">
      <c r="A591" s="90" t="s">
        <v>569</v>
      </c>
      <c r="B591" s="120"/>
      <c r="C591" s="1" t="s">
        <v>10</v>
      </c>
      <c r="D591" s="1"/>
    </row>
    <row r="592" spans="1:4" ht="32.25" customHeight="1">
      <c r="A592" s="90" t="s">
        <v>570</v>
      </c>
      <c r="B592" s="120"/>
      <c r="C592" s="1" t="s">
        <v>557</v>
      </c>
      <c r="D592" s="1"/>
    </row>
    <row r="593" spans="1:4" ht="15.75">
      <c r="A593" s="105" t="s">
        <v>426</v>
      </c>
      <c r="B593" s="119"/>
      <c r="C593" s="1"/>
      <c r="D593" s="1"/>
    </row>
    <row r="594" spans="1:4" ht="29.25" customHeight="1">
      <c r="A594" s="90" t="s">
        <v>571</v>
      </c>
      <c r="B594" s="120"/>
      <c r="C594" s="1" t="s">
        <v>10</v>
      </c>
      <c r="D594" s="1"/>
    </row>
    <row r="595" spans="1:4" ht="33" customHeight="1">
      <c r="A595" s="90" t="s">
        <v>5</v>
      </c>
      <c r="B595" s="120"/>
      <c r="C595" s="1" t="s">
        <v>557</v>
      </c>
      <c r="D595" s="1"/>
    </row>
    <row r="596" spans="1:4" ht="15.75">
      <c r="A596" s="105" t="s">
        <v>427</v>
      </c>
      <c r="B596" s="119"/>
      <c r="C596" s="1"/>
      <c r="D596" s="1"/>
    </row>
    <row r="597" spans="1:4" ht="33" customHeight="1">
      <c r="A597" s="90" t="s">
        <v>6</v>
      </c>
      <c r="B597" s="120"/>
      <c r="C597" s="1" t="s">
        <v>557</v>
      </c>
      <c r="D597" s="1"/>
    </row>
    <row r="598" spans="1:4" ht="34.5" customHeight="1">
      <c r="A598" s="90" t="s">
        <v>7</v>
      </c>
      <c r="B598" s="120"/>
      <c r="C598" s="1" t="s">
        <v>557</v>
      </c>
      <c r="D598" s="1"/>
    </row>
    <row r="599" spans="1:4" ht="15.75">
      <c r="A599" s="105" t="s">
        <v>428</v>
      </c>
      <c r="B599" s="119"/>
      <c r="C599" s="1"/>
      <c r="D599" s="1"/>
    </row>
    <row r="600" spans="1:4">
      <c r="A600" s="90" t="s">
        <v>8</v>
      </c>
      <c r="B600" s="120"/>
      <c r="C600" s="1" t="s">
        <v>11</v>
      </c>
      <c r="D600" s="1"/>
    </row>
    <row r="601" spans="1:4" ht="27.75" customHeight="1">
      <c r="A601" s="90" t="s">
        <v>9</v>
      </c>
      <c r="B601" s="120"/>
      <c r="C601" s="1" t="s">
        <v>11</v>
      </c>
      <c r="D601" s="1"/>
    </row>
    <row r="602" spans="1:4" ht="15.75">
      <c r="A602" s="105" t="s">
        <v>429</v>
      </c>
      <c r="B602" s="119"/>
      <c r="C602" s="1"/>
      <c r="D602" s="1"/>
    </row>
    <row r="603" spans="1:4" ht="62.25" customHeight="1">
      <c r="A603" s="121" t="s">
        <v>31</v>
      </c>
      <c r="B603" s="91"/>
      <c r="C603" s="1" t="s">
        <v>540</v>
      </c>
      <c r="D603" s="1"/>
    </row>
    <row r="604" spans="1:4" ht="20.25" customHeight="1">
      <c r="A604" s="98" t="s">
        <v>267</v>
      </c>
      <c r="B604" s="99"/>
      <c r="C604" s="100"/>
      <c r="D604" s="1"/>
    </row>
    <row r="605" spans="1:4" ht="31.5" customHeight="1">
      <c r="A605" s="117" t="s">
        <v>599</v>
      </c>
      <c r="B605" s="118"/>
      <c r="C605" s="1" t="s">
        <v>549</v>
      </c>
      <c r="D605" s="81">
        <v>2</v>
      </c>
    </row>
    <row r="606" spans="1:4" ht="15.75" customHeight="1">
      <c r="A606" s="117" t="s">
        <v>600</v>
      </c>
      <c r="B606" s="118"/>
      <c r="C606" s="1" t="s">
        <v>10</v>
      </c>
      <c r="D606" s="81">
        <v>1</v>
      </c>
    </row>
    <row r="607" spans="1:4" ht="31.5" customHeight="1">
      <c r="A607" s="117" t="s">
        <v>601</v>
      </c>
      <c r="B607" s="118"/>
      <c r="C607" s="1" t="s">
        <v>549</v>
      </c>
      <c r="D607" s="81">
        <v>7600</v>
      </c>
    </row>
    <row r="608" spans="1:4" ht="15.75">
      <c r="A608" s="116"/>
      <c r="B608" s="5" t="s">
        <v>602</v>
      </c>
      <c r="C608" s="1"/>
      <c r="D608" s="81"/>
    </row>
    <row r="609" spans="1:4" ht="47.25">
      <c r="A609" s="116"/>
      <c r="B609" s="5" t="s">
        <v>603</v>
      </c>
      <c r="C609" s="1" t="s">
        <v>549</v>
      </c>
      <c r="D609" s="81">
        <v>3000</v>
      </c>
    </row>
    <row r="610" spans="1:4" ht="15.75" customHeight="1">
      <c r="A610" s="116"/>
      <c r="B610" s="112" t="s">
        <v>604</v>
      </c>
      <c r="C610" s="114" t="s">
        <v>549</v>
      </c>
      <c r="D610" s="81"/>
    </row>
    <row r="611" spans="1:4" ht="30.75" customHeight="1">
      <c r="A611" s="116"/>
      <c r="B611" s="113"/>
      <c r="C611" s="115"/>
      <c r="D611" s="81">
        <v>3000</v>
      </c>
    </row>
    <row r="612" spans="1:4" ht="15.75" customHeight="1">
      <c r="A612" s="116"/>
      <c r="B612" s="112" t="s">
        <v>605</v>
      </c>
      <c r="C612" s="114" t="s">
        <v>549</v>
      </c>
      <c r="D612" s="81"/>
    </row>
    <row r="613" spans="1:4" ht="15.75" customHeight="1">
      <c r="A613" s="116"/>
      <c r="B613" s="113"/>
      <c r="C613" s="115"/>
      <c r="D613" s="81">
        <v>101</v>
      </c>
    </row>
    <row r="614" spans="1:4" ht="39" customHeight="1">
      <c r="A614" s="117" t="s">
        <v>606</v>
      </c>
      <c r="B614" s="118"/>
      <c r="C614" s="1" t="s">
        <v>11</v>
      </c>
      <c r="D614" s="89">
        <v>300</v>
      </c>
    </row>
    <row r="615" spans="1:4" ht="34.5" customHeight="1">
      <c r="A615" s="117" t="s">
        <v>607</v>
      </c>
      <c r="B615" s="118"/>
      <c r="C615" s="1" t="s">
        <v>520</v>
      </c>
      <c r="D615" s="1"/>
    </row>
    <row r="616" spans="1:4" ht="76.5" customHeight="1">
      <c r="A616" s="116"/>
      <c r="B616" s="112" t="s">
        <v>608</v>
      </c>
      <c r="C616" s="1" t="s">
        <v>11</v>
      </c>
      <c r="D616" s="81">
        <v>0</v>
      </c>
    </row>
    <row r="617" spans="1:4" ht="15.75" hidden="1" customHeight="1">
      <c r="A617" s="116"/>
      <c r="B617" s="113"/>
      <c r="C617" s="1"/>
      <c r="D617" s="1"/>
    </row>
    <row r="618" spans="1:4" ht="20.25" customHeight="1">
      <c r="A618" s="98" t="s">
        <v>268</v>
      </c>
      <c r="B618" s="99"/>
      <c r="C618" s="100"/>
      <c r="D618" s="1"/>
    </row>
    <row r="619" spans="1:4" ht="15.75">
      <c r="A619" s="105" t="s">
        <v>430</v>
      </c>
      <c r="B619" s="109"/>
      <c r="C619" s="1"/>
      <c r="D619" s="1"/>
    </row>
    <row r="620" spans="1:4" ht="15.75" customHeight="1">
      <c r="A620" s="105" t="s">
        <v>431</v>
      </c>
      <c r="B620" s="109"/>
      <c r="C620" s="1"/>
      <c r="D620" s="1"/>
    </row>
    <row r="621" spans="1:4" ht="15.75">
      <c r="A621" s="110" t="s">
        <v>574</v>
      </c>
      <c r="B621" s="111"/>
      <c r="C621" s="1" t="s">
        <v>10</v>
      </c>
      <c r="D621" s="78" t="s">
        <v>730</v>
      </c>
    </row>
    <row r="622" spans="1:4" ht="15.75">
      <c r="A622" s="90" t="s">
        <v>432</v>
      </c>
      <c r="B622" s="108"/>
      <c r="C622" s="1" t="s">
        <v>549</v>
      </c>
      <c r="D622" s="81">
        <v>759</v>
      </c>
    </row>
    <row r="623" spans="1:4" ht="15.75" customHeight="1">
      <c r="A623" s="105" t="s">
        <v>434</v>
      </c>
      <c r="B623" s="109"/>
      <c r="C623" s="1"/>
      <c r="D623" s="81"/>
    </row>
    <row r="624" spans="1:4" ht="15.75">
      <c r="A624" s="90" t="s">
        <v>435</v>
      </c>
      <c r="B624" s="108"/>
      <c r="C624" s="1" t="s">
        <v>10</v>
      </c>
      <c r="D624" s="81">
        <v>1</v>
      </c>
    </row>
    <row r="625" spans="1:4" ht="15.75" customHeight="1">
      <c r="A625" s="90" t="s">
        <v>436</v>
      </c>
      <c r="B625" s="108"/>
      <c r="C625" s="1" t="s">
        <v>10</v>
      </c>
      <c r="D625" s="81">
        <v>28</v>
      </c>
    </row>
    <row r="626" spans="1:4" ht="15.75">
      <c r="A626" s="90" t="s">
        <v>437</v>
      </c>
      <c r="B626" s="108"/>
      <c r="C626" s="1" t="s">
        <v>10</v>
      </c>
      <c r="D626" s="81">
        <v>25</v>
      </c>
    </row>
    <row r="627" spans="1:4" ht="15.75">
      <c r="A627" s="90" t="s">
        <v>438</v>
      </c>
      <c r="B627" s="108"/>
      <c r="C627" s="1" t="s">
        <v>10</v>
      </c>
      <c r="D627" s="81">
        <v>0</v>
      </c>
    </row>
    <row r="628" spans="1:4" ht="15.75">
      <c r="A628" s="90" t="s">
        <v>439</v>
      </c>
      <c r="B628" s="108"/>
      <c r="C628" s="1" t="s">
        <v>10</v>
      </c>
      <c r="D628" s="81">
        <v>1</v>
      </c>
    </row>
    <row r="629" spans="1:4" ht="15.75">
      <c r="A629" s="90" t="s">
        <v>440</v>
      </c>
      <c r="B629" s="108"/>
      <c r="C629" s="1" t="s">
        <v>10</v>
      </c>
      <c r="D629" s="81">
        <v>1</v>
      </c>
    </row>
    <row r="630" spans="1:4" ht="15.75" customHeight="1">
      <c r="A630" s="90" t="s">
        <v>441</v>
      </c>
      <c r="B630" s="108"/>
      <c r="C630" s="1" t="s">
        <v>10</v>
      </c>
      <c r="D630" s="81">
        <v>2</v>
      </c>
    </row>
    <row r="631" spans="1:4" ht="15.75">
      <c r="A631" s="90" t="s">
        <v>442</v>
      </c>
      <c r="B631" s="108"/>
      <c r="C631" s="1" t="s">
        <v>10</v>
      </c>
      <c r="D631" s="81"/>
    </row>
    <row r="632" spans="1:4" ht="15.75">
      <c r="A632" s="90" t="s">
        <v>443</v>
      </c>
      <c r="B632" s="108"/>
      <c r="C632" s="1" t="s">
        <v>10</v>
      </c>
      <c r="D632" s="81">
        <v>14</v>
      </c>
    </row>
    <row r="633" spans="1:4" ht="15.75" customHeight="1">
      <c r="A633" s="105" t="s">
        <v>444</v>
      </c>
      <c r="B633" s="109"/>
      <c r="C633" s="1"/>
      <c r="D633" s="81"/>
    </row>
    <row r="634" spans="1:4" ht="15.75" customHeight="1">
      <c r="A634" s="90" t="s">
        <v>445</v>
      </c>
      <c r="B634" s="108"/>
      <c r="C634" s="1" t="s">
        <v>10</v>
      </c>
      <c r="D634" s="89">
        <v>1</v>
      </c>
    </row>
    <row r="635" spans="1:4" ht="15.75">
      <c r="A635" s="90" t="s">
        <v>447</v>
      </c>
      <c r="B635" s="108"/>
      <c r="C635" s="1" t="s">
        <v>10</v>
      </c>
      <c r="D635" s="81">
        <v>4</v>
      </c>
    </row>
    <row r="636" spans="1:4" ht="15.75" customHeight="1">
      <c r="A636" s="90" t="s">
        <v>448</v>
      </c>
      <c r="B636" s="108"/>
      <c r="C636" s="1" t="s">
        <v>10</v>
      </c>
      <c r="D636" s="81">
        <v>0</v>
      </c>
    </row>
    <row r="637" spans="1:4" ht="15.75">
      <c r="A637" s="90" t="s">
        <v>446</v>
      </c>
      <c r="B637" s="108"/>
      <c r="C637" s="1" t="s">
        <v>10</v>
      </c>
      <c r="D637" s="81">
        <v>141</v>
      </c>
    </row>
    <row r="638" spans="1:4" ht="15.75">
      <c r="A638" s="90" t="s">
        <v>449</v>
      </c>
      <c r="B638" s="108"/>
      <c r="C638" s="1" t="s">
        <v>10</v>
      </c>
      <c r="D638" s="81">
        <v>7</v>
      </c>
    </row>
    <row r="639" spans="1:4" ht="15.75">
      <c r="A639" s="90" t="s">
        <v>450</v>
      </c>
      <c r="B639" s="108"/>
      <c r="C639" s="1" t="s">
        <v>10</v>
      </c>
      <c r="D639" s="81">
        <v>10</v>
      </c>
    </row>
    <row r="640" spans="1:4" ht="15.75">
      <c r="A640" s="105" t="s">
        <v>451</v>
      </c>
      <c r="B640" s="109"/>
      <c r="C640" s="1" t="s">
        <v>10</v>
      </c>
      <c r="D640" s="81"/>
    </row>
    <row r="641" spans="1:4" ht="20.25" customHeight="1">
      <c r="A641" s="98" t="s">
        <v>269</v>
      </c>
      <c r="B641" s="99"/>
      <c r="C641" s="100"/>
      <c r="D641" s="81"/>
    </row>
    <row r="642" spans="1:4" ht="37.5" customHeight="1">
      <c r="A642" s="92" t="s">
        <v>587</v>
      </c>
      <c r="B642" s="92"/>
      <c r="C642" s="1" t="s">
        <v>10</v>
      </c>
      <c r="D642" s="81">
        <v>1</v>
      </c>
    </row>
    <row r="643" spans="1:4" ht="41.25" customHeight="1">
      <c r="A643" s="180" t="s">
        <v>588</v>
      </c>
      <c r="B643" s="181"/>
      <c r="C643" s="1" t="s">
        <v>549</v>
      </c>
      <c r="D643" s="81">
        <v>38906</v>
      </c>
    </row>
    <row r="644" spans="1:4" ht="15.75" customHeight="1">
      <c r="A644" s="90" t="s">
        <v>589</v>
      </c>
      <c r="B644" s="91"/>
      <c r="C644" s="1" t="s">
        <v>549</v>
      </c>
      <c r="D644" s="81">
        <v>143</v>
      </c>
    </row>
    <row r="645" spans="1:4" ht="15.75" customHeight="1">
      <c r="A645" s="92" t="s">
        <v>590</v>
      </c>
      <c r="B645" s="92"/>
      <c r="C645" s="1" t="s">
        <v>549</v>
      </c>
      <c r="D645" s="81">
        <v>23916</v>
      </c>
    </row>
    <row r="646" spans="1:4" ht="15.75">
      <c r="A646" s="90" t="s">
        <v>591</v>
      </c>
      <c r="B646" s="91"/>
      <c r="C646" s="1"/>
      <c r="D646" s="81"/>
    </row>
    <row r="647" spans="1:4" ht="15.75">
      <c r="A647" s="90" t="s">
        <v>592</v>
      </c>
      <c r="B647" s="91"/>
      <c r="C647" s="1" t="s">
        <v>549</v>
      </c>
      <c r="D647" s="81">
        <v>8194</v>
      </c>
    </row>
    <row r="648" spans="1:4" ht="15.75">
      <c r="A648" s="90" t="s">
        <v>593</v>
      </c>
      <c r="B648" s="91"/>
      <c r="C648" s="1" t="s">
        <v>549</v>
      </c>
      <c r="D648" s="81">
        <v>2796</v>
      </c>
    </row>
    <row r="649" spans="1:4" ht="30" customHeight="1">
      <c r="A649" s="90" t="s">
        <v>594</v>
      </c>
      <c r="B649" s="91"/>
      <c r="C649" s="1" t="s">
        <v>549</v>
      </c>
      <c r="D649" s="81">
        <v>200</v>
      </c>
    </row>
    <row r="650" spans="1:4" ht="33" customHeight="1">
      <c r="A650" s="92" t="s">
        <v>595</v>
      </c>
      <c r="B650" s="92"/>
      <c r="C650" s="1" t="s">
        <v>549</v>
      </c>
      <c r="D650" s="81">
        <v>11575</v>
      </c>
    </row>
    <row r="651" spans="1:4" ht="31.5" customHeight="1">
      <c r="A651" s="92" t="s">
        <v>596</v>
      </c>
      <c r="B651" s="92"/>
      <c r="C651" s="1" t="s">
        <v>549</v>
      </c>
      <c r="D651" s="81">
        <v>151</v>
      </c>
    </row>
    <row r="652" spans="1:4" ht="15.75" customHeight="1">
      <c r="A652" s="92" t="s">
        <v>597</v>
      </c>
      <c r="B652" s="92"/>
      <c r="C652" s="1" t="s">
        <v>10</v>
      </c>
      <c r="D652" s="81">
        <v>2</v>
      </c>
    </row>
    <row r="653" spans="1:4" ht="15.75" customHeight="1">
      <c r="A653" s="92" t="s">
        <v>598</v>
      </c>
      <c r="B653" s="92"/>
      <c r="C653" s="1" t="s">
        <v>549</v>
      </c>
      <c r="D653" s="81">
        <v>120</v>
      </c>
    </row>
    <row r="654" spans="1:4" ht="20.25">
      <c r="A654" s="98" t="s">
        <v>452</v>
      </c>
      <c r="B654" s="99"/>
      <c r="C654" s="100"/>
      <c r="D654" s="1"/>
    </row>
    <row r="655" spans="1:4" ht="15.75">
      <c r="A655" s="92" t="s">
        <v>453</v>
      </c>
      <c r="B655" s="92"/>
      <c r="C655" s="1"/>
      <c r="D655" s="1"/>
    </row>
    <row r="656" spans="1:4" ht="15.75">
      <c r="A656" s="121" t="s">
        <v>454</v>
      </c>
      <c r="B656" s="91"/>
      <c r="C656" s="1" t="s">
        <v>32</v>
      </c>
      <c r="D656" s="24">
        <v>0</v>
      </c>
    </row>
    <row r="657" spans="1:4" ht="15.75">
      <c r="A657" s="121" t="str">
        <f>LOWER("ПЕСОК")</f>
        <v>песок</v>
      </c>
      <c r="B657" s="91"/>
      <c r="C657" s="1" t="s">
        <v>32</v>
      </c>
      <c r="D657" s="24">
        <v>0</v>
      </c>
    </row>
    <row r="658" spans="1:4" ht="15.75">
      <c r="A658" s="121" t="str">
        <f>LOWER("ГЛИНА")</f>
        <v>глина</v>
      </c>
      <c r="B658" s="91"/>
      <c r="C658" s="1" t="s">
        <v>32</v>
      </c>
      <c r="D658" s="24">
        <v>0</v>
      </c>
    </row>
    <row r="659" spans="1:4" ht="15.75">
      <c r="A659" s="121" t="str">
        <f>LOWER("ТОРФ")</f>
        <v>торф</v>
      </c>
      <c r="B659" s="91"/>
      <c r="C659" s="1" t="s">
        <v>33</v>
      </c>
      <c r="D659" s="24">
        <v>0</v>
      </c>
    </row>
    <row r="660" spans="1:4" ht="15.75">
      <c r="A660" s="121" t="str">
        <f>LOWER("НЕФТЬ")</f>
        <v>нефть</v>
      </c>
      <c r="B660" s="91"/>
      <c r="C660" s="1" t="s">
        <v>32</v>
      </c>
      <c r="D660" s="24">
        <v>0</v>
      </c>
    </row>
    <row r="661" spans="1:4" ht="15.75">
      <c r="A661" s="121" t="str">
        <f>LOWER("ГАЗ")</f>
        <v>газ</v>
      </c>
      <c r="B661" s="91"/>
      <c r="C661" s="1" t="s">
        <v>34</v>
      </c>
      <c r="D661" s="24">
        <v>0</v>
      </c>
    </row>
    <row r="662" spans="1:4" ht="15.75">
      <c r="A662" s="121" t="str">
        <f>LOWER("ПРОЧЕЕ ")</f>
        <v xml:space="preserve">прочее </v>
      </c>
      <c r="B662" s="91"/>
      <c r="C662" s="1"/>
      <c r="D662" s="24">
        <v>0</v>
      </c>
    </row>
    <row r="663" spans="1:4" ht="20.25" customHeight="1">
      <c r="A663" s="137" t="s">
        <v>455</v>
      </c>
      <c r="B663" s="137"/>
      <c r="C663" s="43"/>
      <c r="D663" s="1"/>
    </row>
    <row r="664" spans="1:4" ht="15.75">
      <c r="A664" s="122" t="s">
        <v>456</v>
      </c>
      <c r="B664" s="187"/>
      <c r="C664" s="1" t="s">
        <v>33</v>
      </c>
      <c r="D664" s="41" t="s">
        <v>683</v>
      </c>
    </row>
    <row r="665" spans="1:4" ht="15.75">
      <c r="A665" s="45"/>
      <c r="B665" s="55"/>
      <c r="C665" s="1"/>
      <c r="D665" s="41" t="s">
        <v>684</v>
      </c>
    </row>
    <row r="666" spans="1:4" ht="15.75">
      <c r="A666" s="122" t="s">
        <v>457</v>
      </c>
      <c r="B666" s="187"/>
      <c r="C666" s="1" t="s">
        <v>33</v>
      </c>
      <c r="D666" s="41" t="s">
        <v>685</v>
      </c>
    </row>
    <row r="667" spans="1:4" ht="15.75">
      <c r="A667" s="45"/>
      <c r="B667" s="55"/>
      <c r="C667" s="1"/>
      <c r="D667" s="41" t="s">
        <v>686</v>
      </c>
    </row>
    <row r="668" spans="1:4" ht="15.75">
      <c r="A668" s="45"/>
      <c r="B668" s="55"/>
      <c r="C668" s="1"/>
      <c r="D668" s="41" t="s">
        <v>687</v>
      </c>
    </row>
    <row r="669" spans="1:4" ht="30">
      <c r="A669" s="45"/>
      <c r="B669" s="55"/>
      <c r="C669" s="1" t="s">
        <v>688</v>
      </c>
      <c r="D669" s="22" t="s">
        <v>689</v>
      </c>
    </row>
    <row r="670" spans="1:4" ht="15.75" customHeight="1">
      <c r="A670" s="45"/>
      <c r="B670" s="55"/>
      <c r="C670" s="1" t="s">
        <v>33</v>
      </c>
      <c r="D670" s="41" t="s">
        <v>690</v>
      </c>
    </row>
    <row r="671" spans="1:4" ht="15.75">
      <c r="A671" s="122" t="s">
        <v>458</v>
      </c>
      <c r="B671" s="187"/>
      <c r="C671" s="1" t="s">
        <v>32</v>
      </c>
      <c r="D671" s="41">
        <v>100.29600000000001</v>
      </c>
    </row>
    <row r="672" spans="1:4" ht="15.75">
      <c r="A672" s="122" t="s">
        <v>459</v>
      </c>
      <c r="B672" s="187"/>
      <c r="C672" s="1"/>
      <c r="D672" s="41"/>
    </row>
    <row r="673" spans="1:4" ht="15.75">
      <c r="A673" s="122" t="s">
        <v>460</v>
      </c>
      <c r="B673" s="187"/>
      <c r="C673" s="1" t="s">
        <v>691</v>
      </c>
      <c r="D673" s="41">
        <v>26880</v>
      </c>
    </row>
    <row r="674" spans="1:4" ht="15.75">
      <c r="A674" s="122" t="s">
        <v>461</v>
      </c>
      <c r="B674" s="187"/>
      <c r="C674" s="1" t="s">
        <v>692</v>
      </c>
      <c r="D674" s="41">
        <v>474052.32199999999</v>
      </c>
    </row>
    <row r="675" spans="1:4" ht="20.25">
      <c r="A675" s="98" t="s">
        <v>462</v>
      </c>
      <c r="B675" s="99"/>
      <c r="C675" s="100"/>
      <c r="D675" s="1"/>
    </row>
    <row r="676" spans="1:4" ht="15.75">
      <c r="A676" s="92" t="s">
        <v>463</v>
      </c>
      <c r="B676" s="92"/>
      <c r="C676" s="1"/>
      <c r="D676" s="1"/>
    </row>
    <row r="677" spans="1:4" ht="15.75">
      <c r="A677" s="105" t="s">
        <v>464</v>
      </c>
      <c r="B677" s="119"/>
      <c r="C677" s="1" t="s">
        <v>10</v>
      </c>
      <c r="D677" s="14">
        <v>596</v>
      </c>
    </row>
    <row r="678" spans="1:4" ht="15.75">
      <c r="A678" s="121" t="s">
        <v>465</v>
      </c>
      <c r="B678" s="91"/>
      <c r="C678" s="1" t="s">
        <v>10</v>
      </c>
      <c r="D678" s="14">
        <v>128</v>
      </c>
    </row>
    <row r="679" spans="1:4" ht="17.25" customHeight="1">
      <c r="A679" s="121" t="s">
        <v>466</v>
      </c>
      <c r="B679" s="91"/>
      <c r="C679" s="1" t="s">
        <v>10</v>
      </c>
      <c r="D679" s="14">
        <v>41</v>
      </c>
    </row>
    <row r="680" spans="1:4" ht="20.25" customHeight="1">
      <c r="A680" s="121" t="s">
        <v>467</v>
      </c>
      <c r="B680" s="91"/>
      <c r="C680" s="1" t="s">
        <v>10</v>
      </c>
      <c r="D680" s="14">
        <v>112</v>
      </c>
    </row>
    <row r="681" spans="1:4" ht="30.75" customHeight="1">
      <c r="A681" s="121" t="s">
        <v>468</v>
      </c>
      <c r="B681" s="91"/>
      <c r="C681" s="1" t="s">
        <v>10</v>
      </c>
      <c r="D681" s="14">
        <v>258</v>
      </c>
    </row>
    <row r="682" spans="1:4" ht="15.75">
      <c r="A682" s="121" t="s">
        <v>469</v>
      </c>
      <c r="B682" s="91"/>
      <c r="C682" s="1" t="s">
        <v>10</v>
      </c>
      <c r="D682" s="14">
        <v>52</v>
      </c>
    </row>
    <row r="683" spans="1:4" ht="15.75">
      <c r="A683" s="92" t="s">
        <v>482</v>
      </c>
      <c r="B683" s="92"/>
      <c r="C683" s="1"/>
      <c r="D683" s="14"/>
    </row>
    <row r="684" spans="1:4" ht="15.75">
      <c r="A684" s="121" t="s">
        <v>470</v>
      </c>
      <c r="B684" s="91"/>
      <c r="C684" s="1" t="s">
        <v>10</v>
      </c>
      <c r="D684" s="14">
        <v>749</v>
      </c>
    </row>
    <row r="685" spans="1:4" ht="15.75">
      <c r="A685" s="121" t="s">
        <v>471</v>
      </c>
      <c r="B685" s="91"/>
      <c r="C685" s="1" t="s">
        <v>549</v>
      </c>
      <c r="D685" s="14">
        <v>5</v>
      </c>
    </row>
    <row r="686" spans="1:4" ht="15.75">
      <c r="A686" s="121" t="s">
        <v>472</v>
      </c>
      <c r="B686" s="91"/>
      <c r="C686" s="1" t="s">
        <v>549</v>
      </c>
      <c r="D686" s="14">
        <v>62</v>
      </c>
    </row>
    <row r="687" spans="1:4" ht="15.75">
      <c r="A687" s="121" t="s">
        <v>473</v>
      </c>
      <c r="B687" s="91"/>
      <c r="C687" s="1" t="s">
        <v>10</v>
      </c>
      <c r="D687" s="14">
        <v>5</v>
      </c>
    </row>
    <row r="688" spans="1:4" ht="15.75">
      <c r="A688" s="121" t="s">
        <v>474</v>
      </c>
      <c r="B688" s="91"/>
      <c r="C688" s="1" t="s">
        <v>549</v>
      </c>
      <c r="D688" s="14">
        <v>0</v>
      </c>
    </row>
    <row r="689" spans="1:4" ht="15.75">
      <c r="A689" s="121" t="s">
        <v>475</v>
      </c>
      <c r="B689" s="91"/>
      <c r="C689" s="1" t="s">
        <v>549</v>
      </c>
      <c r="D689" s="14">
        <v>6</v>
      </c>
    </row>
    <row r="690" spans="1:4" ht="15.75">
      <c r="A690" s="92" t="s">
        <v>483</v>
      </c>
      <c r="B690" s="92"/>
      <c r="C690" s="1" t="s">
        <v>549</v>
      </c>
      <c r="D690" s="29">
        <v>42</v>
      </c>
    </row>
    <row r="691" spans="1:4" ht="15.75">
      <c r="A691" s="92" t="s">
        <v>484</v>
      </c>
      <c r="B691" s="92"/>
      <c r="C691" s="1" t="s">
        <v>549</v>
      </c>
      <c r="D691" s="29">
        <v>39</v>
      </c>
    </row>
    <row r="692" spans="1:4" ht="33" customHeight="1">
      <c r="A692" s="92" t="s">
        <v>485</v>
      </c>
      <c r="B692" s="92"/>
      <c r="C692" s="1" t="s">
        <v>35</v>
      </c>
      <c r="D692" s="1"/>
    </row>
    <row r="693" spans="1:4" ht="15.75">
      <c r="A693" s="92" t="s">
        <v>486</v>
      </c>
      <c r="B693" s="92"/>
      <c r="C693" s="1"/>
      <c r="D693" s="1"/>
    </row>
    <row r="694" spans="1:4" ht="60">
      <c r="A694" s="116"/>
      <c r="B694" s="5" t="s">
        <v>476</v>
      </c>
      <c r="C694" s="1"/>
      <c r="D694" s="10" t="s">
        <v>609</v>
      </c>
    </row>
    <row r="695" spans="1:4" ht="15.75">
      <c r="A695" s="116"/>
      <c r="B695" s="5" t="s">
        <v>477</v>
      </c>
      <c r="C695" s="1" t="s">
        <v>11</v>
      </c>
      <c r="D695" s="14">
        <v>6275</v>
      </c>
    </row>
    <row r="696" spans="1:4" ht="37.5" customHeight="1">
      <c r="A696" s="92" t="s">
        <v>487</v>
      </c>
      <c r="B696" s="92"/>
      <c r="C696" s="1"/>
      <c r="D696" s="14"/>
    </row>
    <row r="697" spans="1:4" ht="15.75">
      <c r="A697" s="121" t="s">
        <v>478</v>
      </c>
      <c r="B697" s="91"/>
      <c r="C697" s="1" t="s">
        <v>549</v>
      </c>
      <c r="D697" s="14">
        <v>47</v>
      </c>
    </row>
    <row r="698" spans="1:4" ht="15.75">
      <c r="A698" s="121" t="s">
        <v>479</v>
      </c>
      <c r="B698" s="91"/>
      <c r="C698" s="1" t="s">
        <v>549</v>
      </c>
      <c r="D698" s="14">
        <v>47</v>
      </c>
    </row>
    <row r="699" spans="1:4" ht="15.75">
      <c r="A699" s="110" t="s">
        <v>480</v>
      </c>
      <c r="B699" s="188"/>
      <c r="C699" s="1" t="s">
        <v>10</v>
      </c>
      <c r="D699" s="14">
        <v>12</v>
      </c>
    </row>
    <row r="700" spans="1:4" ht="37.5" customHeight="1">
      <c r="A700" s="92" t="s">
        <v>488</v>
      </c>
      <c r="B700" s="92"/>
      <c r="C700" s="1"/>
      <c r="D700" s="14"/>
    </row>
    <row r="701" spans="1:4" ht="15.75">
      <c r="A701" s="92" t="s">
        <v>481</v>
      </c>
      <c r="B701" s="92"/>
      <c r="C701" s="1"/>
      <c r="D701" s="14"/>
    </row>
    <row r="702" spans="1:4" ht="15.75">
      <c r="A702" s="92" t="s">
        <v>489</v>
      </c>
      <c r="B702" s="92"/>
      <c r="C702" s="1" t="s">
        <v>10</v>
      </c>
      <c r="D702" s="14" t="s">
        <v>610</v>
      </c>
    </row>
    <row r="703" spans="1:4" ht="15.75">
      <c r="A703" s="121" t="s">
        <v>490</v>
      </c>
      <c r="B703" s="91"/>
      <c r="C703" s="1" t="s">
        <v>10</v>
      </c>
      <c r="D703" s="14" t="s">
        <v>611</v>
      </c>
    </row>
    <row r="704" spans="1:4" ht="15.75">
      <c r="A704" s="121" t="s">
        <v>491</v>
      </c>
      <c r="B704" s="91"/>
      <c r="C704" s="1" t="s">
        <v>10</v>
      </c>
      <c r="D704" s="14" t="s">
        <v>612</v>
      </c>
    </row>
    <row r="705" spans="1:4" ht="15.75">
      <c r="A705" s="121" t="s">
        <v>492</v>
      </c>
      <c r="B705" s="91"/>
      <c r="C705" s="1" t="s">
        <v>10</v>
      </c>
      <c r="D705" s="14">
        <v>0</v>
      </c>
    </row>
    <row r="706" spans="1:4" ht="15.75">
      <c r="A706" s="121" t="s">
        <v>493</v>
      </c>
      <c r="B706" s="91"/>
      <c r="C706" s="1" t="s">
        <v>10</v>
      </c>
      <c r="D706" s="14">
        <v>0</v>
      </c>
    </row>
    <row r="707" spans="1:4" ht="15.75">
      <c r="A707" s="121" t="s">
        <v>494</v>
      </c>
      <c r="B707" s="91"/>
      <c r="C707" s="1" t="s">
        <v>10</v>
      </c>
      <c r="D707" s="14">
        <v>8</v>
      </c>
    </row>
    <row r="708" spans="1:4" ht="15.75">
      <c r="A708" s="92" t="s">
        <v>495</v>
      </c>
      <c r="B708" s="92"/>
      <c r="C708" s="1" t="s">
        <v>549</v>
      </c>
      <c r="D708" s="14">
        <v>177</v>
      </c>
    </row>
    <row r="709" spans="1:4" ht="15.75">
      <c r="A709" s="121" t="s">
        <v>490</v>
      </c>
      <c r="B709" s="91"/>
      <c r="C709" s="1" t="s">
        <v>549</v>
      </c>
      <c r="D709" s="14">
        <v>79</v>
      </c>
    </row>
    <row r="710" spans="1:4" ht="15.75">
      <c r="A710" s="121" t="s">
        <v>491</v>
      </c>
      <c r="B710" s="91"/>
      <c r="C710" s="1" t="s">
        <v>549</v>
      </c>
      <c r="D710" s="14">
        <v>58</v>
      </c>
    </row>
    <row r="711" spans="1:4" ht="15.75">
      <c r="A711" s="121" t="s">
        <v>492</v>
      </c>
      <c r="B711" s="91"/>
      <c r="C711" s="1" t="s">
        <v>549</v>
      </c>
      <c r="D711" s="14">
        <v>0</v>
      </c>
    </row>
    <row r="712" spans="1:4" ht="15.75">
      <c r="A712" s="121" t="s">
        <v>493</v>
      </c>
      <c r="B712" s="91"/>
      <c r="C712" s="1" t="s">
        <v>549</v>
      </c>
      <c r="D712" s="14">
        <v>0</v>
      </c>
    </row>
    <row r="713" spans="1:4" ht="15.75">
      <c r="A713" s="121" t="s">
        <v>494</v>
      </c>
      <c r="B713" s="91"/>
      <c r="C713" s="1" t="s">
        <v>549</v>
      </c>
      <c r="D713" s="14">
        <v>40</v>
      </c>
    </row>
    <row r="714" spans="1:4" ht="15.75">
      <c r="A714" s="92" t="s">
        <v>496</v>
      </c>
      <c r="B714" s="92"/>
      <c r="C714" s="1" t="s">
        <v>549</v>
      </c>
      <c r="D714" s="14">
        <v>30</v>
      </c>
    </row>
    <row r="715" spans="1:4" ht="15.75">
      <c r="A715" s="121" t="s">
        <v>490</v>
      </c>
      <c r="B715" s="91"/>
      <c r="C715" s="1" t="s">
        <v>549</v>
      </c>
      <c r="D715" s="14">
        <v>12</v>
      </c>
    </row>
    <row r="716" spans="1:4" ht="15.75">
      <c r="A716" s="121" t="s">
        <v>491</v>
      </c>
      <c r="B716" s="91"/>
      <c r="C716" s="1" t="s">
        <v>549</v>
      </c>
      <c r="D716" s="14">
        <v>15</v>
      </c>
    </row>
    <row r="717" spans="1:4" ht="15.75">
      <c r="A717" s="121" t="s">
        <v>492</v>
      </c>
      <c r="B717" s="91"/>
      <c r="C717" s="1" t="s">
        <v>549</v>
      </c>
      <c r="D717" s="14">
        <v>0</v>
      </c>
    </row>
    <row r="718" spans="1:4" ht="15.75">
      <c r="A718" s="121" t="s">
        <v>493</v>
      </c>
      <c r="B718" s="91"/>
      <c r="C718" s="1" t="s">
        <v>549</v>
      </c>
      <c r="D718" s="14">
        <v>0</v>
      </c>
    </row>
    <row r="719" spans="1:4" ht="15.75">
      <c r="A719" s="121" t="s">
        <v>494</v>
      </c>
      <c r="B719" s="91"/>
      <c r="C719" s="1" t="s">
        <v>549</v>
      </c>
      <c r="D719" s="14">
        <v>3</v>
      </c>
    </row>
    <row r="720" spans="1:4" ht="31.5" customHeight="1">
      <c r="A720" s="92" t="s">
        <v>497</v>
      </c>
      <c r="B720" s="92"/>
      <c r="C720" s="1" t="s">
        <v>540</v>
      </c>
      <c r="D720" s="14">
        <v>100</v>
      </c>
    </row>
    <row r="721" spans="1:4" ht="15.75">
      <c r="A721" s="121" t="s">
        <v>490</v>
      </c>
      <c r="B721" s="91"/>
      <c r="C721" s="1" t="s">
        <v>540</v>
      </c>
      <c r="D721" s="14">
        <v>100</v>
      </c>
    </row>
    <row r="722" spans="1:4" ht="15.75">
      <c r="A722" s="121" t="s">
        <v>491</v>
      </c>
      <c r="B722" s="91"/>
      <c r="C722" s="1" t="s">
        <v>540</v>
      </c>
      <c r="D722" s="14">
        <v>100</v>
      </c>
    </row>
    <row r="723" spans="1:4" ht="15.75">
      <c r="A723" s="121" t="s">
        <v>492</v>
      </c>
      <c r="B723" s="91"/>
      <c r="C723" s="1" t="s">
        <v>540</v>
      </c>
      <c r="D723" s="14">
        <v>0</v>
      </c>
    </row>
    <row r="724" spans="1:4" ht="15.75">
      <c r="A724" s="121" t="s">
        <v>493</v>
      </c>
      <c r="B724" s="91"/>
      <c r="C724" s="1" t="s">
        <v>540</v>
      </c>
      <c r="D724" s="14">
        <v>0</v>
      </c>
    </row>
    <row r="725" spans="1:4" ht="15.75">
      <c r="A725" s="121" t="s">
        <v>494</v>
      </c>
      <c r="B725" s="91"/>
      <c r="C725" s="1" t="s">
        <v>540</v>
      </c>
      <c r="D725" s="14">
        <v>100</v>
      </c>
    </row>
    <row r="726" spans="1:4" ht="15.75">
      <c r="A726" s="92" t="s">
        <v>498</v>
      </c>
      <c r="B726" s="92"/>
      <c r="C726" s="1" t="s">
        <v>10</v>
      </c>
      <c r="D726" s="14">
        <v>38</v>
      </c>
    </row>
    <row r="727" spans="1:4" ht="15.75">
      <c r="A727" s="121" t="s">
        <v>490</v>
      </c>
      <c r="B727" s="91"/>
      <c r="C727" s="1" t="s">
        <v>10</v>
      </c>
      <c r="D727" s="14">
        <v>3</v>
      </c>
    </row>
    <row r="728" spans="1:4" ht="15.75">
      <c r="A728" s="121" t="s">
        <v>491</v>
      </c>
      <c r="B728" s="91"/>
      <c r="C728" s="1" t="s">
        <v>10</v>
      </c>
      <c r="D728" s="14">
        <v>27</v>
      </c>
    </row>
    <row r="729" spans="1:4" ht="15.75">
      <c r="A729" s="121" t="s">
        <v>492</v>
      </c>
      <c r="B729" s="91"/>
      <c r="C729" s="1" t="s">
        <v>10</v>
      </c>
      <c r="D729" s="14">
        <v>0</v>
      </c>
    </row>
    <row r="730" spans="1:4" ht="15.75">
      <c r="A730" s="121" t="s">
        <v>493</v>
      </c>
      <c r="B730" s="91"/>
      <c r="C730" s="1" t="s">
        <v>10</v>
      </c>
      <c r="D730" s="14">
        <v>0</v>
      </c>
    </row>
    <row r="731" spans="1:4" ht="15.75">
      <c r="A731" s="121" t="s">
        <v>494</v>
      </c>
      <c r="B731" s="91"/>
      <c r="C731" s="1" t="s">
        <v>10</v>
      </c>
      <c r="D731" s="14">
        <v>8</v>
      </c>
    </row>
    <row r="732" spans="1:4" ht="15.75">
      <c r="A732" s="92" t="s">
        <v>499</v>
      </c>
      <c r="B732" s="92"/>
      <c r="C732" s="1" t="s">
        <v>10</v>
      </c>
      <c r="D732" s="14"/>
    </row>
    <row r="733" spans="1:4" ht="15.75">
      <c r="A733" s="92" t="s">
        <v>500</v>
      </c>
      <c r="B733" s="92"/>
      <c r="C733" s="1" t="s">
        <v>11</v>
      </c>
      <c r="D733" s="14">
        <v>3183</v>
      </c>
    </row>
    <row r="734" spans="1:4" ht="15.75">
      <c r="A734" s="92" t="s">
        <v>501</v>
      </c>
      <c r="B734" s="92"/>
      <c r="C734" s="1" t="s">
        <v>549</v>
      </c>
      <c r="D734" s="14">
        <v>7</v>
      </c>
    </row>
    <row r="735" spans="1:4" ht="15.75">
      <c r="A735" s="1"/>
      <c r="B735" s="5" t="s">
        <v>502</v>
      </c>
      <c r="C735" s="1" t="s">
        <v>549</v>
      </c>
      <c r="D735" s="14">
        <v>0</v>
      </c>
    </row>
    <row r="736" spans="1:4" ht="20.25" customHeight="1">
      <c r="A736" s="98" t="s">
        <v>503</v>
      </c>
      <c r="B736" s="99"/>
      <c r="C736" s="100"/>
      <c r="D736" s="41"/>
    </row>
    <row r="737" spans="1:4" ht="15.75" customHeight="1">
      <c r="A737" s="92" t="s">
        <v>504</v>
      </c>
      <c r="B737" s="92"/>
      <c r="C737" s="1"/>
      <c r="D737" s="41"/>
    </row>
    <row r="738" spans="1:4" ht="15.75" customHeight="1">
      <c r="A738" s="92" t="s">
        <v>508</v>
      </c>
      <c r="B738" s="92"/>
      <c r="C738" s="1"/>
      <c r="D738" s="41"/>
    </row>
    <row r="739" spans="1:4" ht="15.75">
      <c r="A739" s="90" t="s">
        <v>505</v>
      </c>
      <c r="B739" s="91"/>
      <c r="C739" s="1" t="s">
        <v>10</v>
      </c>
      <c r="D739" s="22">
        <v>847</v>
      </c>
    </row>
    <row r="740" spans="1:4" ht="15.75">
      <c r="A740" s="90" t="s">
        <v>506</v>
      </c>
      <c r="B740" s="91"/>
      <c r="C740" s="1" t="s">
        <v>10</v>
      </c>
      <c r="D740" s="22"/>
    </row>
    <row r="741" spans="1:4" ht="15.75">
      <c r="A741" s="90" t="s">
        <v>693</v>
      </c>
      <c r="B741" s="91"/>
      <c r="C741" s="1" t="s">
        <v>10</v>
      </c>
      <c r="D741" s="22">
        <v>238</v>
      </c>
    </row>
    <row r="742" spans="1:4" ht="15.75">
      <c r="A742" s="90" t="s">
        <v>507</v>
      </c>
      <c r="B742" s="91"/>
      <c r="C742" s="1" t="s">
        <v>10</v>
      </c>
      <c r="D742" s="22">
        <v>1</v>
      </c>
    </row>
    <row r="743" spans="1:4" ht="15.75" customHeight="1">
      <c r="A743" s="57"/>
      <c r="B743" s="189" t="s">
        <v>694</v>
      </c>
      <c r="C743" s="58" t="s">
        <v>10</v>
      </c>
      <c r="D743" s="22" t="s">
        <v>695</v>
      </c>
    </row>
    <row r="744" spans="1:4" ht="15.75" customHeight="1">
      <c r="A744" s="59"/>
      <c r="B744" s="190"/>
      <c r="C744" s="58"/>
      <c r="D744" s="22" t="s">
        <v>696</v>
      </c>
    </row>
    <row r="745" spans="1:4" ht="15.75" customHeight="1">
      <c r="A745" s="59"/>
      <c r="B745" s="60"/>
      <c r="C745" s="58"/>
      <c r="D745" s="22" t="s">
        <v>697</v>
      </c>
    </row>
    <row r="746" spans="1:4" ht="45">
      <c r="A746" s="59"/>
      <c r="B746" s="60"/>
      <c r="C746" s="58"/>
      <c r="D746" s="22" t="s">
        <v>698</v>
      </c>
    </row>
    <row r="747" spans="1:4" ht="15.75">
      <c r="A747" s="59"/>
      <c r="B747" s="60"/>
      <c r="C747" s="58"/>
      <c r="D747" s="22" t="s">
        <v>699</v>
      </c>
    </row>
    <row r="748" spans="1:4" ht="15.75">
      <c r="A748" s="59"/>
      <c r="B748" s="60"/>
      <c r="C748" s="58"/>
      <c r="D748" s="22" t="s">
        <v>700</v>
      </c>
    </row>
    <row r="749" spans="1:4" ht="15.75" customHeight="1">
      <c r="A749" s="59"/>
      <c r="B749" s="60"/>
      <c r="C749" s="58"/>
      <c r="D749" s="22" t="s">
        <v>701</v>
      </c>
    </row>
    <row r="750" spans="1:4" ht="15.75" customHeight="1">
      <c r="A750" s="59"/>
      <c r="B750" s="60"/>
      <c r="C750" s="58"/>
      <c r="D750" s="22" t="s">
        <v>702</v>
      </c>
    </row>
    <row r="751" spans="1:4" ht="15.75">
      <c r="A751" s="61"/>
      <c r="B751" s="62"/>
      <c r="C751" s="58"/>
      <c r="D751" s="22" t="s">
        <v>703</v>
      </c>
    </row>
    <row r="752" spans="1:4" ht="15.75">
      <c r="A752" s="92" t="s">
        <v>509</v>
      </c>
      <c r="B752" s="92"/>
      <c r="C752" s="1"/>
      <c r="D752" s="22"/>
    </row>
    <row r="753" spans="1:4" ht="15.75">
      <c r="A753" s="90" t="s">
        <v>510</v>
      </c>
      <c r="B753" s="91"/>
      <c r="C753" s="1" t="s">
        <v>11</v>
      </c>
      <c r="D753" s="69"/>
    </row>
    <row r="754" spans="1:4" ht="15.75">
      <c r="A754" s="90" t="s">
        <v>506</v>
      </c>
      <c r="B754" s="91"/>
      <c r="C754" s="1" t="s">
        <v>11</v>
      </c>
      <c r="D754" s="69"/>
    </row>
    <row r="755" spans="1:4" ht="15.75" customHeight="1">
      <c r="A755" s="90" t="s">
        <v>693</v>
      </c>
      <c r="B755" s="91"/>
      <c r="C755" s="1" t="s">
        <v>11</v>
      </c>
      <c r="D755" s="70">
        <v>1082625</v>
      </c>
    </row>
    <row r="756" spans="1:4" ht="15.75" customHeight="1">
      <c r="A756" s="90" t="s">
        <v>507</v>
      </c>
      <c r="B756" s="91"/>
      <c r="C756" s="1" t="s">
        <v>11</v>
      </c>
      <c r="D756" s="70">
        <v>370477.3</v>
      </c>
    </row>
    <row r="757" spans="1:4" ht="39.75" customHeight="1">
      <c r="A757" s="191" t="s">
        <v>704</v>
      </c>
      <c r="B757" s="192"/>
      <c r="C757" s="63" t="s">
        <v>11</v>
      </c>
      <c r="D757" s="71" t="s">
        <v>705</v>
      </c>
    </row>
    <row r="758" spans="1:4" ht="41.25" customHeight="1">
      <c r="A758" s="64"/>
      <c r="B758" s="65"/>
      <c r="C758" s="66"/>
      <c r="D758" s="71" t="s">
        <v>706</v>
      </c>
    </row>
    <row r="759" spans="1:4" ht="32.25" customHeight="1">
      <c r="A759" s="64"/>
      <c r="B759" s="65"/>
      <c r="C759" s="66"/>
      <c r="D759" s="71" t="s">
        <v>707</v>
      </c>
    </row>
    <row r="760" spans="1:4" ht="38.25" customHeight="1">
      <c r="A760" s="64"/>
      <c r="B760" s="65"/>
      <c r="C760" s="66"/>
      <c r="D760" s="71" t="s">
        <v>708</v>
      </c>
    </row>
    <row r="761" spans="1:4" ht="31.5" customHeight="1">
      <c r="A761" s="64"/>
      <c r="B761" s="65"/>
      <c r="C761" s="66"/>
      <c r="D761" s="71" t="s">
        <v>709</v>
      </c>
    </row>
    <row r="762" spans="1:4" ht="15.75">
      <c r="A762" s="64"/>
      <c r="B762" s="65"/>
      <c r="C762" s="66"/>
      <c r="D762" s="71" t="s">
        <v>710</v>
      </c>
    </row>
    <row r="763" spans="1:4" ht="15.75">
      <c r="A763" s="64"/>
      <c r="B763" s="65"/>
      <c r="C763" s="66"/>
      <c r="D763" s="71" t="s">
        <v>711</v>
      </c>
    </row>
    <row r="764" spans="1:4" ht="51.75" customHeight="1">
      <c r="A764" s="64"/>
      <c r="B764" s="65"/>
      <c r="C764" s="66"/>
      <c r="D764" s="71" t="s">
        <v>712</v>
      </c>
    </row>
    <row r="765" spans="1:4" ht="15.75">
      <c r="A765" s="64"/>
      <c r="B765" s="65"/>
      <c r="C765" s="66"/>
      <c r="D765" s="71" t="s">
        <v>713</v>
      </c>
    </row>
    <row r="766" spans="1:4" ht="15.75">
      <c r="A766" s="64"/>
      <c r="B766" s="65"/>
      <c r="C766" s="66"/>
      <c r="D766" s="71" t="s">
        <v>714</v>
      </c>
    </row>
    <row r="767" spans="1:4" ht="37.5" customHeight="1">
      <c r="A767" s="64"/>
      <c r="B767" s="65"/>
      <c r="C767" s="67"/>
      <c r="D767" s="71" t="s">
        <v>715</v>
      </c>
    </row>
    <row r="768" spans="1:4" ht="15.75">
      <c r="A768" s="92" t="s">
        <v>511</v>
      </c>
      <c r="B768" s="92"/>
      <c r="C768" s="1"/>
      <c r="D768" s="71"/>
    </row>
    <row r="769" spans="1:4" ht="15.75">
      <c r="A769" s="90" t="s">
        <v>505</v>
      </c>
      <c r="B769" s="91"/>
      <c r="C769" s="1" t="s">
        <v>557</v>
      </c>
      <c r="D769" s="71">
        <v>2.7360000000000002</v>
      </c>
    </row>
    <row r="770" spans="1:4" ht="15.75">
      <c r="A770" s="90" t="s">
        <v>506</v>
      </c>
      <c r="B770" s="91"/>
      <c r="C770" s="1" t="s">
        <v>557</v>
      </c>
      <c r="D770" s="71"/>
    </row>
    <row r="771" spans="1:4" ht="15.75">
      <c r="A771" s="90" t="s">
        <v>693</v>
      </c>
      <c r="B771" s="91"/>
      <c r="C771" s="1" t="s">
        <v>557</v>
      </c>
      <c r="D771" s="71">
        <v>1.429</v>
      </c>
    </row>
    <row r="772" spans="1:4" ht="15.75">
      <c r="A772" s="90" t="s">
        <v>507</v>
      </c>
      <c r="B772" s="91"/>
      <c r="C772" s="1" t="s">
        <v>557</v>
      </c>
      <c r="D772" s="71">
        <v>0.34899999999999998</v>
      </c>
    </row>
    <row r="773" spans="1:4" ht="60">
      <c r="A773" s="101" t="s">
        <v>512</v>
      </c>
      <c r="B773" s="102"/>
      <c r="C773" s="68" t="s">
        <v>716</v>
      </c>
      <c r="D773" s="71" t="s">
        <v>717</v>
      </c>
    </row>
    <row r="774" spans="1:4" ht="30">
      <c r="A774" s="103"/>
      <c r="B774" s="104"/>
      <c r="C774" s="68"/>
      <c r="D774" s="71" t="s">
        <v>718</v>
      </c>
    </row>
    <row r="775" spans="1:4" ht="15.75">
      <c r="A775" s="92" t="s">
        <v>513</v>
      </c>
      <c r="B775" s="105"/>
      <c r="C775" s="95" t="s">
        <v>719</v>
      </c>
      <c r="D775" s="95"/>
    </row>
    <row r="776" spans="1:4" ht="15.75">
      <c r="A776" s="39"/>
      <c r="B776" s="42"/>
      <c r="C776" s="106" t="s">
        <v>720</v>
      </c>
      <c r="D776" s="107"/>
    </row>
    <row r="777" spans="1:4" ht="15.75">
      <c r="A777" s="39"/>
      <c r="B777" s="42"/>
      <c r="C777" s="93" t="s">
        <v>721</v>
      </c>
      <c r="D777" s="94"/>
    </row>
    <row r="778" spans="1:4" ht="15.75">
      <c r="A778" s="39"/>
      <c r="B778" s="42"/>
      <c r="C778" s="93" t="s">
        <v>722</v>
      </c>
      <c r="D778" s="94"/>
    </row>
    <row r="779" spans="1:4" ht="16.5" customHeight="1">
      <c r="A779" s="39"/>
      <c r="B779" s="42"/>
      <c r="C779" s="93" t="s">
        <v>723</v>
      </c>
      <c r="D779" s="94"/>
    </row>
    <row r="780" spans="1:4" ht="43.5" customHeight="1">
      <c r="A780" s="39"/>
      <c r="B780" s="42"/>
      <c r="C780" s="95" t="s">
        <v>724</v>
      </c>
      <c r="D780" s="95"/>
    </row>
    <row r="781" spans="1:4" ht="62.25" customHeight="1">
      <c r="A781" s="39"/>
      <c r="B781" s="40"/>
      <c r="C781" s="96" t="s">
        <v>725</v>
      </c>
      <c r="D781" s="97"/>
    </row>
    <row r="782" spans="1:4" ht="20.25">
      <c r="A782" s="98" t="s">
        <v>514</v>
      </c>
      <c r="B782" s="99"/>
      <c r="C782" s="100"/>
      <c r="D782" s="1"/>
    </row>
    <row r="783" spans="1:4" ht="16.5">
      <c r="A783" s="92" t="s">
        <v>515</v>
      </c>
      <c r="B783" s="92"/>
      <c r="C783" s="1"/>
      <c r="D783" s="1"/>
    </row>
    <row r="784" spans="1:4" ht="15.75">
      <c r="A784" s="90" t="s">
        <v>516</v>
      </c>
      <c r="B784" s="91"/>
      <c r="C784" s="1" t="s">
        <v>10</v>
      </c>
      <c r="D784" s="1"/>
    </row>
    <row r="785" spans="1:4" ht="15.75">
      <c r="A785" s="90" t="s">
        <v>517</v>
      </c>
      <c r="B785" s="91"/>
      <c r="C785" s="1" t="s">
        <v>10</v>
      </c>
      <c r="D785" s="1"/>
    </row>
    <row r="786" spans="1:4" ht="15.75">
      <c r="A786" s="92" t="s">
        <v>518</v>
      </c>
      <c r="B786" s="92"/>
      <c r="C786" s="1"/>
      <c r="D786" s="1"/>
    </row>
    <row r="787" spans="1:4" ht="15.75">
      <c r="A787" s="90" t="s">
        <v>433</v>
      </c>
      <c r="B787" s="91"/>
      <c r="C787" s="1"/>
      <c r="D787" s="1"/>
    </row>
    <row r="788" spans="1:4" ht="15.75">
      <c r="A788" s="90" t="s">
        <v>123</v>
      </c>
      <c r="B788" s="91"/>
      <c r="C788" s="1" t="s">
        <v>10</v>
      </c>
      <c r="D788" s="1"/>
    </row>
    <row r="789" spans="1:4" ht="15.75">
      <c r="A789" s="92" t="s">
        <v>519</v>
      </c>
      <c r="B789" s="92"/>
      <c r="C789" s="1"/>
      <c r="D789" s="1"/>
    </row>
    <row r="790" spans="1:4" ht="15.75">
      <c r="A790" s="90" t="s">
        <v>123</v>
      </c>
      <c r="B790" s="91"/>
      <c r="C790" s="1" t="s">
        <v>10</v>
      </c>
      <c r="D790" s="1"/>
    </row>
    <row r="791" spans="1:4" ht="15.75">
      <c r="A791" s="90" t="s">
        <v>520</v>
      </c>
      <c r="B791" s="91"/>
      <c r="C791" s="1"/>
      <c r="D791" s="1"/>
    </row>
    <row r="792" spans="1:4" ht="15.75">
      <c r="A792" s="92" t="s">
        <v>521</v>
      </c>
      <c r="B792" s="92"/>
      <c r="C792" s="1"/>
      <c r="D792" s="1"/>
    </row>
    <row r="793" spans="1:4" ht="15.75">
      <c r="A793" s="90" t="s">
        <v>123</v>
      </c>
      <c r="B793" s="91"/>
      <c r="C793" s="1" t="s">
        <v>10</v>
      </c>
      <c r="D793" s="1"/>
    </row>
    <row r="794" spans="1:4" ht="45">
      <c r="A794" s="90" t="s">
        <v>520</v>
      </c>
      <c r="B794" s="91"/>
      <c r="C794" s="41">
        <v>1</v>
      </c>
      <c r="D794" s="10" t="s">
        <v>726</v>
      </c>
    </row>
    <row r="795" spans="1:4" ht="45">
      <c r="A795" s="90" t="s">
        <v>520</v>
      </c>
      <c r="B795" s="91"/>
      <c r="C795" s="41">
        <v>1</v>
      </c>
      <c r="D795" s="10" t="s">
        <v>727</v>
      </c>
    </row>
    <row r="796" spans="1:4" ht="45">
      <c r="A796" s="90" t="s">
        <v>520</v>
      </c>
      <c r="B796" s="91"/>
      <c r="C796" s="41">
        <v>1</v>
      </c>
      <c r="D796" s="10" t="s">
        <v>728</v>
      </c>
    </row>
    <row r="797" spans="1:4" ht="30">
      <c r="A797" s="90" t="s">
        <v>520</v>
      </c>
      <c r="B797" s="91"/>
      <c r="C797" s="41">
        <v>1</v>
      </c>
      <c r="D797" s="10" t="s">
        <v>729</v>
      </c>
    </row>
  </sheetData>
  <mergeCells count="586">
    <mergeCell ref="A768:B768"/>
    <mergeCell ref="A769:B769"/>
    <mergeCell ref="A756:B756"/>
    <mergeCell ref="B743:B744"/>
    <mergeCell ref="A757:B757"/>
    <mergeCell ref="A1:B1"/>
    <mergeCell ref="A753:B753"/>
    <mergeCell ref="A754:B754"/>
    <mergeCell ref="A738:B738"/>
    <mergeCell ref="A739:B739"/>
    <mergeCell ref="A755:B755"/>
    <mergeCell ref="A752:B752"/>
    <mergeCell ref="A734:B734"/>
    <mergeCell ref="A736:C736"/>
    <mergeCell ref="A740:B740"/>
    <mergeCell ref="A741:B741"/>
    <mergeCell ref="A742:B742"/>
    <mergeCell ref="A718:B718"/>
    <mergeCell ref="A710:B710"/>
    <mergeCell ref="A711:B711"/>
    <mergeCell ref="A712:B712"/>
    <mergeCell ref="A713:B713"/>
    <mergeCell ref="A714:B714"/>
    <mergeCell ref="A715:B715"/>
    <mergeCell ref="A719:B719"/>
    <mergeCell ref="A737:B737"/>
    <mergeCell ref="A725:B725"/>
    <mergeCell ref="A727:B727"/>
    <mergeCell ref="A728:B728"/>
    <mergeCell ref="A729:B729"/>
    <mergeCell ref="A732:B732"/>
    <mergeCell ref="A730:B730"/>
    <mergeCell ref="A731:B731"/>
    <mergeCell ref="A726:B726"/>
    <mergeCell ref="A733:B733"/>
    <mergeCell ref="A723:B723"/>
    <mergeCell ref="A724:B724"/>
    <mergeCell ref="A720:B720"/>
    <mergeCell ref="A721:B721"/>
    <mergeCell ref="A722:B722"/>
    <mergeCell ref="A706:B706"/>
    <mergeCell ref="A702:B702"/>
    <mergeCell ref="A708:B708"/>
    <mergeCell ref="A701:B701"/>
    <mergeCell ref="A703:B703"/>
    <mergeCell ref="A704:B704"/>
    <mergeCell ref="A705:B705"/>
    <mergeCell ref="A707:B707"/>
    <mergeCell ref="A717:B717"/>
    <mergeCell ref="A709:B709"/>
    <mergeCell ref="A716:B716"/>
    <mergeCell ref="A696:B696"/>
    <mergeCell ref="A700:B700"/>
    <mergeCell ref="A697:B697"/>
    <mergeCell ref="A698:B698"/>
    <mergeCell ref="A699:B699"/>
    <mergeCell ref="A679:B679"/>
    <mergeCell ref="A680:B680"/>
    <mergeCell ref="A693:B693"/>
    <mergeCell ref="A694:A695"/>
    <mergeCell ref="A681:B681"/>
    <mergeCell ref="A685:B685"/>
    <mergeCell ref="A686:B686"/>
    <mergeCell ref="A687:B687"/>
    <mergeCell ref="A688:B688"/>
    <mergeCell ref="A691:B691"/>
    <mergeCell ref="A692:B692"/>
    <mergeCell ref="A682:B682"/>
    <mergeCell ref="A683:B683"/>
    <mergeCell ref="A684:B684"/>
    <mergeCell ref="A689:B689"/>
    <mergeCell ref="A690:B690"/>
    <mergeCell ref="A677:B677"/>
    <mergeCell ref="A678:B678"/>
    <mergeCell ref="A661:B661"/>
    <mergeCell ref="A671:B671"/>
    <mergeCell ref="A672:B672"/>
    <mergeCell ref="A663:B663"/>
    <mergeCell ref="A662:B662"/>
    <mergeCell ref="A676:B676"/>
    <mergeCell ref="A675:C675"/>
    <mergeCell ref="A674:B674"/>
    <mergeCell ref="A650:B650"/>
    <mergeCell ref="A654:C654"/>
    <mergeCell ref="A627:B627"/>
    <mergeCell ref="A628:B628"/>
    <mergeCell ref="A640:B640"/>
    <mergeCell ref="A639:B639"/>
    <mergeCell ref="A673:B673"/>
    <mergeCell ref="A646:B646"/>
    <mergeCell ref="A647:B647"/>
    <mergeCell ref="A656:B656"/>
    <mergeCell ref="A651:B651"/>
    <mergeCell ref="A652:B652"/>
    <mergeCell ref="A653:B653"/>
    <mergeCell ref="A655:B655"/>
    <mergeCell ref="A666:B666"/>
    <mergeCell ref="A664:B664"/>
    <mergeCell ref="A649:B649"/>
    <mergeCell ref="A648:B648"/>
    <mergeCell ref="A644:B644"/>
    <mergeCell ref="A641:C641"/>
    <mergeCell ref="A657:B657"/>
    <mergeCell ref="A658:B658"/>
    <mergeCell ref="A659:B659"/>
    <mergeCell ref="A660:B660"/>
    <mergeCell ref="A485:B485"/>
    <mergeCell ref="A486:A487"/>
    <mergeCell ref="A488:B488"/>
    <mergeCell ref="A492:B492"/>
    <mergeCell ref="A493:A495"/>
    <mergeCell ref="A221:B221"/>
    <mergeCell ref="B612:B613"/>
    <mergeCell ref="C612:C613"/>
    <mergeCell ref="A249:A250"/>
    <mergeCell ref="A244:B244"/>
    <mergeCell ref="A245:B245"/>
    <mergeCell ref="A246:B246"/>
    <mergeCell ref="A247:B247"/>
    <mergeCell ref="A228:B228"/>
    <mergeCell ref="A237:B237"/>
    <mergeCell ref="A233:B233"/>
    <mergeCell ref="A234:B234"/>
    <mergeCell ref="A268:B268"/>
    <mergeCell ref="A252:B252"/>
    <mergeCell ref="A253:B253"/>
    <mergeCell ref="A254:B254"/>
    <mergeCell ref="A255:B255"/>
    <mergeCell ref="A251:C251"/>
    <mergeCell ref="A235:B235"/>
    <mergeCell ref="A645:B645"/>
    <mergeCell ref="A117:B117"/>
    <mergeCell ref="A166:B166"/>
    <mergeCell ref="A156:B156"/>
    <mergeCell ref="A157:B157"/>
    <mergeCell ref="A160:A162"/>
    <mergeCell ref="A159:B159"/>
    <mergeCell ref="A140:B140"/>
    <mergeCell ref="A141:B141"/>
    <mergeCell ref="A163:B163"/>
    <mergeCell ref="A164:B164"/>
    <mergeCell ref="A155:B155"/>
    <mergeCell ref="A137:C137"/>
    <mergeCell ref="A143:B143"/>
    <mergeCell ref="A144:C144"/>
    <mergeCell ref="A145:B145"/>
    <mergeCell ref="A148:B148"/>
    <mergeCell ref="A142:B142"/>
    <mergeCell ref="A138:B138"/>
    <mergeCell ref="A139:B139"/>
    <mergeCell ref="A146:B146"/>
    <mergeCell ref="A147:B147"/>
    <mergeCell ref="A643:B643"/>
    <mergeCell ref="A484:C484"/>
    <mergeCell ref="A198:B198"/>
    <mergeCell ref="A199:B199"/>
    <mergeCell ref="A201:C201"/>
    <mergeCell ref="A202:B202"/>
    <mergeCell ref="A206:B206"/>
    <mergeCell ref="A207:B207"/>
    <mergeCell ref="A153:A154"/>
    <mergeCell ref="A192:B192"/>
    <mergeCell ref="A193:B193"/>
    <mergeCell ref="A169:B169"/>
    <mergeCell ref="A195:B195"/>
    <mergeCell ref="A188:C188"/>
    <mergeCell ref="A189:B189"/>
    <mergeCell ref="A190:B190"/>
    <mergeCell ref="A184:B184"/>
    <mergeCell ref="A642:B642"/>
    <mergeCell ref="A203:B203"/>
    <mergeCell ref="A204:B204"/>
    <mergeCell ref="A489:B489"/>
    <mergeCell ref="A490:A491"/>
    <mergeCell ref="A209:B209"/>
    <mergeCell ref="A44:B44"/>
    <mergeCell ref="A50:B50"/>
    <mergeCell ref="A54:B54"/>
    <mergeCell ref="A55:B55"/>
    <mergeCell ref="A45:A49"/>
    <mergeCell ref="A200:B200"/>
    <mergeCell ref="A222:B222"/>
    <mergeCell ref="A51:A53"/>
    <mergeCell ref="A96:B96"/>
    <mergeCell ref="A74:B74"/>
    <mergeCell ref="A71:B71"/>
    <mergeCell ref="A73:B73"/>
    <mergeCell ref="A97:C97"/>
    <mergeCell ref="A136:B136"/>
    <mergeCell ref="A118:B118"/>
    <mergeCell ref="A119:B119"/>
    <mergeCell ref="A151:B151"/>
    <mergeCell ref="A152:B152"/>
    <mergeCell ref="A56:B56"/>
    <mergeCell ref="A121:B121"/>
    <mergeCell ref="A43:B43"/>
    <mergeCell ref="A22:B22"/>
    <mergeCell ref="A38:C38"/>
    <mergeCell ref="A39:B39"/>
    <mergeCell ref="A40:B40"/>
    <mergeCell ref="A28:A30"/>
    <mergeCell ref="A32:A37"/>
    <mergeCell ref="A31:B31"/>
    <mergeCell ref="A27:B27"/>
    <mergeCell ref="A41:B41"/>
    <mergeCell ref="A42:B42"/>
    <mergeCell ref="A25:B25"/>
    <mergeCell ref="A26:B26"/>
    <mergeCell ref="A116:B116"/>
    <mergeCell ref="A72:B72"/>
    <mergeCell ref="A68:B68"/>
    <mergeCell ref="A57:A66"/>
    <mergeCell ref="A69:B69"/>
    <mergeCell ref="A70:C70"/>
    <mergeCell ref="A75:B75"/>
    <mergeCell ref="A76:A81"/>
    <mergeCell ref="A82:B82"/>
    <mergeCell ref="A2:C2"/>
    <mergeCell ref="A10:B10"/>
    <mergeCell ref="A11:B11"/>
    <mergeCell ref="A12:B12"/>
    <mergeCell ref="A3:B3"/>
    <mergeCell ref="A4:B4"/>
    <mergeCell ref="A5:B5"/>
    <mergeCell ref="A23:B23"/>
    <mergeCell ref="A24:B24"/>
    <mergeCell ref="A20:B20"/>
    <mergeCell ref="A21:B21"/>
    <mergeCell ref="A6:B6"/>
    <mergeCell ref="A18:B18"/>
    <mergeCell ref="A13:B13"/>
    <mergeCell ref="A14:B14"/>
    <mergeCell ref="A15:B15"/>
    <mergeCell ref="A16:B16"/>
    <mergeCell ref="A7:B7"/>
    <mergeCell ref="A8:B8"/>
    <mergeCell ref="A9:B9"/>
    <mergeCell ref="A17:B17"/>
    <mergeCell ref="A19:B19"/>
    <mergeCell ref="A133:A134"/>
    <mergeCell ref="A135:B135"/>
    <mergeCell ref="A130:B130"/>
    <mergeCell ref="A129:B129"/>
    <mergeCell ref="A98:B98"/>
    <mergeCell ref="A120:B120"/>
    <mergeCell ref="A131:B131"/>
    <mergeCell ref="A122:B122"/>
    <mergeCell ref="A123:B123"/>
    <mergeCell ref="A124:B124"/>
    <mergeCell ref="A125:B125"/>
    <mergeCell ref="A126:B126"/>
    <mergeCell ref="A127:B127"/>
    <mergeCell ref="A128:B128"/>
    <mergeCell ref="A115:B115"/>
    <mergeCell ref="A132:B132"/>
    <mergeCell ref="A99:A113"/>
    <mergeCell ref="A89:B89"/>
    <mergeCell ref="A90:A95"/>
    <mergeCell ref="A210:B210"/>
    <mergeCell ref="A218:B218"/>
    <mergeCell ref="A167:C167"/>
    <mergeCell ref="A168:B168"/>
    <mergeCell ref="A194:C194"/>
    <mergeCell ref="A186:B186"/>
    <mergeCell ref="A187:B187"/>
    <mergeCell ref="A191:B191"/>
    <mergeCell ref="A185:B185"/>
    <mergeCell ref="A179:B179"/>
    <mergeCell ref="A180:A183"/>
    <mergeCell ref="A205:B205"/>
    <mergeCell ref="A174:B174"/>
    <mergeCell ref="A170:A173"/>
    <mergeCell ref="A175:A178"/>
    <mergeCell ref="A196:B196"/>
    <mergeCell ref="A197:B197"/>
    <mergeCell ref="A216:A217"/>
    <mergeCell ref="A211:B211"/>
    <mergeCell ref="A212:B212"/>
    <mergeCell ref="A213:B213"/>
    <mergeCell ref="A215:B215"/>
    <mergeCell ref="A223:B223"/>
    <mergeCell ref="A225:B225"/>
    <mergeCell ref="A226:B226"/>
    <mergeCell ref="A227:B227"/>
    <mergeCell ref="A229:B229"/>
    <mergeCell ref="A232:B232"/>
    <mergeCell ref="A219:B219"/>
    <mergeCell ref="A220:B220"/>
    <mergeCell ref="A236:B236"/>
    <mergeCell ref="A238:A242"/>
    <mergeCell ref="A243:B243"/>
    <mergeCell ref="A248:B248"/>
    <mergeCell ref="A293:B293"/>
    <mergeCell ref="A291:A292"/>
    <mergeCell ref="A284:A285"/>
    <mergeCell ref="A286:B286"/>
    <mergeCell ref="A287:A289"/>
    <mergeCell ref="A290:B290"/>
    <mergeCell ref="A273:B273"/>
    <mergeCell ref="A274:A278"/>
    <mergeCell ref="A256:B256"/>
    <mergeCell ref="A279:B279"/>
    <mergeCell ref="A258:B258"/>
    <mergeCell ref="A259:B259"/>
    <mergeCell ref="A257:B257"/>
    <mergeCell ref="A260:B260"/>
    <mergeCell ref="A261:B261"/>
    <mergeCell ref="A283:B283"/>
    <mergeCell ref="A280:A282"/>
    <mergeCell ref="A262:B262"/>
    <mergeCell ref="A264:B264"/>
    <mergeCell ref="A313:B313"/>
    <mergeCell ref="A333:B333"/>
    <mergeCell ref="A355:A356"/>
    <mergeCell ref="A357:B357"/>
    <mergeCell ref="A337:B337"/>
    <mergeCell ref="A338:A342"/>
    <mergeCell ref="A343:B343"/>
    <mergeCell ref="A266:B266"/>
    <mergeCell ref="A269:B269"/>
    <mergeCell ref="A270:B270"/>
    <mergeCell ref="A271:C271"/>
    <mergeCell ref="A272:B272"/>
    <mergeCell ref="A294:A298"/>
    <mergeCell ref="A299:C299"/>
    <mergeCell ref="A300:B300"/>
    <mergeCell ref="A301:B301"/>
    <mergeCell ref="A370:A371"/>
    <mergeCell ref="A358:B358"/>
    <mergeCell ref="A302:B302"/>
    <mergeCell ref="A303:B303"/>
    <mergeCell ref="A304:B304"/>
    <mergeCell ref="A334:A336"/>
    <mergeCell ref="A305:B305"/>
    <mergeCell ref="A306:C306"/>
    <mergeCell ref="A310:A312"/>
    <mergeCell ref="A327:B327"/>
    <mergeCell ref="A328:A332"/>
    <mergeCell ref="A308:B308"/>
    <mergeCell ref="A307:C307"/>
    <mergeCell ref="A359:B359"/>
    <mergeCell ref="A344:A347"/>
    <mergeCell ref="A348:B348"/>
    <mergeCell ref="A353:B353"/>
    <mergeCell ref="A354:B354"/>
    <mergeCell ref="A321:B321"/>
    <mergeCell ref="A322:A326"/>
    <mergeCell ref="A314:B314"/>
    <mergeCell ref="A316:A320"/>
    <mergeCell ref="A315:B315"/>
    <mergeCell ref="A309:B309"/>
    <mergeCell ref="A399:B399"/>
    <mergeCell ref="A360:B360"/>
    <mergeCell ref="A361:B361"/>
    <mergeCell ref="A362:B362"/>
    <mergeCell ref="A363:B363"/>
    <mergeCell ref="A398:B398"/>
    <mergeCell ref="A381:A383"/>
    <mergeCell ref="A364:B364"/>
    <mergeCell ref="A365:C365"/>
    <mergeCell ref="A366:B366"/>
    <mergeCell ref="A372:B372"/>
    <mergeCell ref="A380:B380"/>
    <mergeCell ref="A377:A379"/>
    <mergeCell ref="A385:A388"/>
    <mergeCell ref="A389:B389"/>
    <mergeCell ref="A390:A393"/>
    <mergeCell ref="A394:B394"/>
    <mergeCell ref="A395:B395"/>
    <mergeCell ref="A396:A397"/>
    <mergeCell ref="A373:A375"/>
    <mergeCell ref="A376:B376"/>
    <mergeCell ref="A367:A368"/>
    <mergeCell ref="A369:B369"/>
    <mergeCell ref="A384:B384"/>
    <mergeCell ref="A425:A426"/>
    <mergeCell ref="A427:B427"/>
    <mergeCell ref="A428:A430"/>
    <mergeCell ref="A431:C431"/>
    <mergeCell ref="A410:B410"/>
    <mergeCell ref="A403:B403"/>
    <mergeCell ref="A400:A401"/>
    <mergeCell ref="A404:A405"/>
    <mergeCell ref="A406:B406"/>
    <mergeCell ref="A408:B408"/>
    <mergeCell ref="A409:B409"/>
    <mergeCell ref="A402:B402"/>
    <mergeCell ref="A407:B407"/>
    <mergeCell ref="A445:B445"/>
    <mergeCell ref="A452:A453"/>
    <mergeCell ref="A436:B436"/>
    <mergeCell ref="A437:B437"/>
    <mergeCell ref="A438:A439"/>
    <mergeCell ref="A440:B440"/>
    <mergeCell ref="A442:A443"/>
    <mergeCell ref="A496:C496"/>
    <mergeCell ref="A411:B411"/>
    <mergeCell ref="A412:B412"/>
    <mergeCell ref="A413:A414"/>
    <mergeCell ref="A415:B415"/>
    <mergeCell ref="A417:B417"/>
    <mergeCell ref="A416:B416"/>
    <mergeCell ref="A432:B432"/>
    <mergeCell ref="A441:B441"/>
    <mergeCell ref="A455:C455"/>
    <mergeCell ref="A433:B433"/>
    <mergeCell ref="A418:A419"/>
    <mergeCell ref="A420:B420"/>
    <mergeCell ref="A421:B421"/>
    <mergeCell ref="A422:B422"/>
    <mergeCell ref="A423:B423"/>
    <mergeCell ref="A424:B424"/>
    <mergeCell ref="A497:B497"/>
    <mergeCell ref="A473:A475"/>
    <mergeCell ref="A476:B476"/>
    <mergeCell ref="A477:A479"/>
    <mergeCell ref="A480:B480"/>
    <mergeCell ref="A434:A435"/>
    <mergeCell ref="A454:B454"/>
    <mergeCell ref="A459:B459"/>
    <mergeCell ref="A458:B458"/>
    <mergeCell ref="A447:B447"/>
    <mergeCell ref="A448:B448"/>
    <mergeCell ref="A449:A450"/>
    <mergeCell ref="A451:B451"/>
    <mergeCell ref="A444:B444"/>
    <mergeCell ref="A460:A462"/>
    <mergeCell ref="A463:B463"/>
    <mergeCell ref="A457:B457"/>
    <mergeCell ref="A472:B472"/>
    <mergeCell ref="A481:A483"/>
    <mergeCell ref="A464:A466"/>
    <mergeCell ref="A467:B467"/>
    <mergeCell ref="A468:A470"/>
    <mergeCell ref="A471:B471"/>
    <mergeCell ref="A456:B456"/>
    <mergeCell ref="A537:B537"/>
    <mergeCell ref="A518:B518"/>
    <mergeCell ref="A519:B519"/>
    <mergeCell ref="A520:B520"/>
    <mergeCell ref="A521:B521"/>
    <mergeCell ref="A522:B522"/>
    <mergeCell ref="A498:B498"/>
    <mergeCell ref="A499:B499"/>
    <mergeCell ref="A515:B515"/>
    <mergeCell ref="A503:B503"/>
    <mergeCell ref="A504:B504"/>
    <mergeCell ref="A505:B505"/>
    <mergeCell ref="A506:B506"/>
    <mergeCell ref="A507:B507"/>
    <mergeCell ref="A534:B534"/>
    <mergeCell ref="A508:B508"/>
    <mergeCell ref="A513:B513"/>
    <mergeCell ref="A514:B514"/>
    <mergeCell ref="A532:B532"/>
    <mergeCell ref="A517:B517"/>
    <mergeCell ref="A531:B531"/>
    <mergeCell ref="A535:B535"/>
    <mergeCell ref="A500:B500"/>
    <mergeCell ref="A501:B501"/>
    <mergeCell ref="A502:B502"/>
    <mergeCell ref="A526:C526"/>
    <mergeCell ref="A527:B527"/>
    <mergeCell ref="A528:B528"/>
    <mergeCell ref="A530:B530"/>
    <mergeCell ref="A516:B516"/>
    <mergeCell ref="A509:B509"/>
    <mergeCell ref="A510:B510"/>
    <mergeCell ref="A511:B511"/>
    <mergeCell ref="A512:B512"/>
    <mergeCell ref="A523:B523"/>
    <mergeCell ref="A524:B524"/>
    <mergeCell ref="A525:B525"/>
    <mergeCell ref="A538:B538"/>
    <mergeCell ref="A541:B541"/>
    <mergeCell ref="A543:B543"/>
    <mergeCell ref="A544:B544"/>
    <mergeCell ref="A573:A574"/>
    <mergeCell ref="A555:B555"/>
    <mergeCell ref="A562:B562"/>
    <mergeCell ref="A586:A589"/>
    <mergeCell ref="A569:B569"/>
    <mergeCell ref="A547:B547"/>
    <mergeCell ref="A550:B550"/>
    <mergeCell ref="A546:B546"/>
    <mergeCell ref="A549:B549"/>
    <mergeCell ref="A554:B554"/>
    <mergeCell ref="A568:B568"/>
    <mergeCell ref="A558:B558"/>
    <mergeCell ref="A559:B559"/>
    <mergeCell ref="A540:B540"/>
    <mergeCell ref="A552:B552"/>
    <mergeCell ref="A570:B570"/>
    <mergeCell ref="A571:B571"/>
    <mergeCell ref="A565:B565"/>
    <mergeCell ref="A566:B566"/>
    <mergeCell ref="A551:B551"/>
    <mergeCell ref="A579:A582"/>
    <mergeCell ref="A583:B583"/>
    <mergeCell ref="A584:B584"/>
    <mergeCell ref="A585:B585"/>
    <mergeCell ref="A594:B594"/>
    <mergeCell ref="A595:B595"/>
    <mergeCell ref="A567:B567"/>
    <mergeCell ref="A556:B556"/>
    <mergeCell ref="A557:B557"/>
    <mergeCell ref="A572:B572"/>
    <mergeCell ref="A593:B593"/>
    <mergeCell ref="A575:B575"/>
    <mergeCell ref="A576:B576"/>
    <mergeCell ref="A577:B577"/>
    <mergeCell ref="A578:B578"/>
    <mergeCell ref="A592:B592"/>
    <mergeCell ref="A590:B590"/>
    <mergeCell ref="A591:B591"/>
    <mergeCell ref="A563:B563"/>
    <mergeCell ref="A564:C564"/>
    <mergeCell ref="A560:A561"/>
    <mergeCell ref="A605:B605"/>
    <mergeCell ref="A615:B615"/>
    <mergeCell ref="A606:B606"/>
    <mergeCell ref="A607:B607"/>
    <mergeCell ref="A608:A609"/>
    <mergeCell ref="A596:B596"/>
    <mergeCell ref="A597:B597"/>
    <mergeCell ref="A614:B614"/>
    <mergeCell ref="A616:A617"/>
    <mergeCell ref="A599:B599"/>
    <mergeCell ref="A600:B600"/>
    <mergeCell ref="A601:B601"/>
    <mergeCell ref="A602:B602"/>
    <mergeCell ref="A603:B603"/>
    <mergeCell ref="A604:C604"/>
    <mergeCell ref="A598:B598"/>
    <mergeCell ref="B616:B617"/>
    <mergeCell ref="A638:B638"/>
    <mergeCell ref="A631:B631"/>
    <mergeCell ref="A620:B620"/>
    <mergeCell ref="A621:B621"/>
    <mergeCell ref="A622:B622"/>
    <mergeCell ref="A623:B623"/>
    <mergeCell ref="B610:B611"/>
    <mergeCell ref="C610:C611"/>
    <mergeCell ref="A633:B633"/>
    <mergeCell ref="A634:B634"/>
    <mergeCell ref="A637:B637"/>
    <mergeCell ref="A624:B624"/>
    <mergeCell ref="A625:B625"/>
    <mergeCell ref="A635:B635"/>
    <mergeCell ref="A636:B636"/>
    <mergeCell ref="A626:B626"/>
    <mergeCell ref="A629:B629"/>
    <mergeCell ref="A630:B630"/>
    <mergeCell ref="A632:B632"/>
    <mergeCell ref="A610:A611"/>
    <mergeCell ref="A612:A613"/>
    <mergeCell ref="A618:C618"/>
    <mergeCell ref="A619:B619"/>
    <mergeCell ref="A770:B770"/>
    <mergeCell ref="A771:B771"/>
    <mergeCell ref="A772:B772"/>
    <mergeCell ref="A773:B774"/>
    <mergeCell ref="A775:B775"/>
    <mergeCell ref="C775:D775"/>
    <mergeCell ref="C776:D776"/>
    <mergeCell ref="C777:D777"/>
    <mergeCell ref="C778:D778"/>
    <mergeCell ref="C779:D779"/>
    <mergeCell ref="C780:D780"/>
    <mergeCell ref="C781:D781"/>
    <mergeCell ref="A782:C782"/>
    <mergeCell ref="A783:B783"/>
    <mergeCell ref="A784:B784"/>
    <mergeCell ref="A785:B785"/>
    <mergeCell ref="A786:B786"/>
    <mergeCell ref="A787:B787"/>
    <mergeCell ref="A797:B79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</mergeCells>
  <phoneticPr fontId="16" type="noConversion"/>
  <hyperlinks>
    <hyperlink ref="D9" r:id="rId1"/>
  </hyperlinks>
  <pageMargins left="0.7" right="0.7" top="0.75" bottom="0.75" header="0.3" footer="0.3"/>
  <pageSetup paperSize="9" scale="59" orientation="landscape" r:id="rId2"/>
  <rowBreaks count="1" manualBreakCount="1">
    <brk id="1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Андрей Н. Крылов</cp:lastModifiedBy>
  <cp:lastPrinted>2014-04-03T02:22:25Z</cp:lastPrinted>
  <dcterms:created xsi:type="dcterms:W3CDTF">2014-02-22T13:47:10Z</dcterms:created>
  <dcterms:modified xsi:type="dcterms:W3CDTF">2014-04-04T11:06:07Z</dcterms:modified>
</cp:coreProperties>
</file>